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bookViews>
    <workbookView xWindow="0" yWindow="0" windowWidth="0" windowHeight="0"/>
  </bookViews>
  <sheets>
    <sheet name="Rekapitulace stavby" sheetId="1" r:id="rId1"/>
    <sheet name="SO 000 - Vedlejší a ostat..." sheetId="2" r:id="rId2"/>
    <sheet name="SO 101 - Část A - MK Čechova" sheetId="3" r:id="rId3"/>
    <sheet name="SO 102.1 - Část B - Mk Če..." sheetId="4" r:id="rId4"/>
    <sheet name="SO 102.2 - Část B - MK Dolní" sheetId="5" r:id="rId5"/>
    <sheet name="SO 301 - Kanalizace dešťová" sheetId="6" r:id="rId6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'SO 000 - Vedlejší a ostat...'!$C$120:$K$186</definedName>
    <definedName name="_xlnm.Print_Area" localSheetId="1">'SO 000 - Vedlejší a ostat...'!$C$4:$J$76,'SO 000 - Vedlejší a ostat...'!$C$82:$J$102,'SO 000 - Vedlejší a ostat...'!$C$108:$J$186</definedName>
    <definedName name="_xlnm.Print_Titles" localSheetId="1">'SO 000 - Vedlejší a ostat...'!$120:$120</definedName>
    <definedName name="_xlnm._FilterDatabase" localSheetId="2" hidden="1">'SO 101 - Část A - MK Čechova'!$C$128:$K$622</definedName>
    <definedName name="_xlnm.Print_Area" localSheetId="2">'SO 101 - Část A - MK Čechova'!$C$4:$J$76,'SO 101 - Část A - MK Čechova'!$C$82:$J$110,'SO 101 - Část A - MK Čechova'!$C$116:$J$622</definedName>
    <definedName name="_xlnm.Print_Titles" localSheetId="2">'SO 101 - Část A - MK Čechova'!$128:$128</definedName>
    <definedName name="_xlnm._FilterDatabase" localSheetId="3" hidden="1">'SO 102.1 - Část B - Mk Če...'!$C$127:$K$567</definedName>
    <definedName name="_xlnm.Print_Area" localSheetId="3">'SO 102.1 - Část B - Mk Če...'!$C$4:$J$76,'SO 102.1 - Část B - Mk Če...'!$C$82:$J$109,'SO 102.1 - Část B - Mk Če...'!$C$115:$J$567</definedName>
    <definedName name="_xlnm.Print_Titles" localSheetId="3">'SO 102.1 - Část B - Mk Če...'!$127:$127</definedName>
    <definedName name="_xlnm._FilterDatabase" localSheetId="4" hidden="1">'SO 102.2 - Část B - MK Dolní'!$C$128:$K$476</definedName>
    <definedName name="_xlnm.Print_Area" localSheetId="4">'SO 102.2 - Část B - MK Dolní'!$C$4:$J$76,'SO 102.2 - Část B - MK Dolní'!$C$82:$J$110,'SO 102.2 - Část B - MK Dolní'!$C$116:$J$476</definedName>
    <definedName name="_xlnm.Print_Titles" localSheetId="4">'SO 102.2 - Část B - MK Dolní'!$128:$128</definedName>
    <definedName name="_xlnm._FilterDatabase" localSheetId="5" hidden="1">'SO 301 - Kanalizace dešťová'!$C$129:$K$376</definedName>
    <definedName name="_xlnm.Print_Area" localSheetId="5">'SO 301 - Kanalizace dešťová'!$C$4:$J$76,'SO 301 - Kanalizace dešťová'!$C$82:$J$111,'SO 301 - Kanalizace dešťová'!$C$117:$J$376</definedName>
    <definedName name="_xlnm.Print_Titles" localSheetId="5">'SO 301 - Kanalizace dešťová'!$129:$129</definedName>
  </definedNames>
  <calcPr/>
</workbook>
</file>

<file path=xl/calcChain.xml><?xml version="1.0" encoding="utf-8"?>
<calcChain xmlns="http://schemas.openxmlformats.org/spreadsheetml/2006/main">
  <c i="6" l="1" r="J376"/>
  <c r="J37"/>
  <c r="J36"/>
  <c i="1" r="AY99"/>
  <c i="6" r="J35"/>
  <c i="1" r="AX99"/>
  <c i="6" r="J110"/>
  <c r="BI375"/>
  <c r="BH375"/>
  <c r="BG375"/>
  <c r="BF375"/>
  <c r="T375"/>
  <c r="R375"/>
  <c r="P375"/>
  <c r="BI374"/>
  <c r="BH374"/>
  <c r="BG374"/>
  <c r="BF374"/>
  <c r="T374"/>
  <c r="R374"/>
  <c r="P374"/>
  <c r="BI373"/>
  <c r="BH373"/>
  <c r="BG373"/>
  <c r="BF373"/>
  <c r="T373"/>
  <c r="R373"/>
  <c r="P373"/>
  <c r="BI372"/>
  <c r="BH372"/>
  <c r="BG372"/>
  <c r="BF372"/>
  <c r="T372"/>
  <c r="R372"/>
  <c r="P372"/>
  <c r="BI371"/>
  <c r="BH371"/>
  <c r="BG371"/>
  <c r="BF371"/>
  <c r="T371"/>
  <c r="R371"/>
  <c r="P371"/>
  <c r="BI369"/>
  <c r="BH369"/>
  <c r="BG369"/>
  <c r="BF369"/>
  <c r="T369"/>
  <c r="T368"/>
  <c r="R369"/>
  <c r="R368"/>
  <c r="P369"/>
  <c r="P368"/>
  <c r="BI364"/>
  <c r="BH364"/>
  <c r="BG364"/>
  <c r="BF364"/>
  <c r="T364"/>
  <c r="T363"/>
  <c r="R364"/>
  <c r="R363"/>
  <c r="P364"/>
  <c r="P363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2"/>
  <c r="BH342"/>
  <c r="BG342"/>
  <c r="BF342"/>
  <c r="T342"/>
  <c r="R342"/>
  <c r="P342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8"/>
  <c r="BH318"/>
  <c r="BG318"/>
  <c r="BF318"/>
  <c r="T318"/>
  <c r="R318"/>
  <c r="P318"/>
  <c r="BI313"/>
  <c r="BH313"/>
  <c r="BG313"/>
  <c r="BF313"/>
  <c r="T313"/>
  <c r="R313"/>
  <c r="P313"/>
  <c r="BI310"/>
  <c r="BH310"/>
  <c r="BG310"/>
  <c r="BF310"/>
  <c r="T310"/>
  <c r="R310"/>
  <c r="P310"/>
  <c r="BI309"/>
  <c r="BH309"/>
  <c r="BG309"/>
  <c r="BF309"/>
  <c r="T309"/>
  <c r="R309"/>
  <c r="P309"/>
  <c r="BI301"/>
  <c r="BH301"/>
  <c r="BG301"/>
  <c r="BF301"/>
  <c r="T301"/>
  <c r="R301"/>
  <c r="P301"/>
  <c r="BI299"/>
  <c r="BH299"/>
  <c r="BG299"/>
  <c r="BF299"/>
  <c r="T299"/>
  <c r="T298"/>
  <c r="R299"/>
  <c r="R298"/>
  <c r="P299"/>
  <c r="P298"/>
  <c r="BI295"/>
  <c r="BH295"/>
  <c r="BG295"/>
  <c r="BF295"/>
  <c r="T295"/>
  <c r="T294"/>
  <c r="R295"/>
  <c r="R294"/>
  <c r="P295"/>
  <c r="P294"/>
  <c r="BI290"/>
  <c r="BH290"/>
  <c r="BG290"/>
  <c r="BF290"/>
  <c r="T290"/>
  <c r="T289"/>
  <c r="R290"/>
  <c r="R289"/>
  <c r="P290"/>
  <c r="P289"/>
  <c r="BI288"/>
  <c r="BH288"/>
  <c r="BG288"/>
  <c r="BF288"/>
  <c r="T288"/>
  <c r="R288"/>
  <c r="P288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4"/>
  <c r="BH274"/>
  <c r="BG274"/>
  <c r="BF274"/>
  <c r="T274"/>
  <c r="R274"/>
  <c r="P274"/>
  <c r="BI273"/>
  <c r="BH273"/>
  <c r="BG273"/>
  <c r="BF273"/>
  <c r="T273"/>
  <c r="R273"/>
  <c r="P273"/>
  <c r="BI269"/>
  <c r="BH269"/>
  <c r="BG269"/>
  <c r="BF269"/>
  <c r="T269"/>
  <c r="R269"/>
  <c r="P269"/>
  <c r="BI261"/>
  <c r="BH261"/>
  <c r="BG261"/>
  <c r="BF261"/>
  <c r="T261"/>
  <c r="R261"/>
  <c r="P261"/>
  <c r="BI257"/>
  <c r="BH257"/>
  <c r="BG257"/>
  <c r="BF257"/>
  <c r="T257"/>
  <c r="R257"/>
  <c r="P257"/>
  <c r="BI252"/>
  <c r="BH252"/>
  <c r="BG252"/>
  <c r="BF252"/>
  <c r="T252"/>
  <c r="R252"/>
  <c r="P252"/>
  <c r="BI251"/>
  <c r="BH251"/>
  <c r="BG251"/>
  <c r="BF251"/>
  <c r="T251"/>
  <c r="R251"/>
  <c r="P251"/>
  <c r="BI248"/>
  <c r="BH248"/>
  <c r="BG248"/>
  <c r="BF248"/>
  <c r="T248"/>
  <c r="R248"/>
  <c r="P248"/>
  <c r="BI245"/>
  <c r="BH245"/>
  <c r="BG245"/>
  <c r="BF245"/>
  <c r="T245"/>
  <c r="R245"/>
  <c r="P245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33"/>
  <c r="BH233"/>
  <c r="BG233"/>
  <c r="BF233"/>
  <c r="T233"/>
  <c r="R233"/>
  <c r="P233"/>
  <c r="BI227"/>
  <c r="BH227"/>
  <c r="BG227"/>
  <c r="BF227"/>
  <c r="T227"/>
  <c r="R227"/>
  <c r="P227"/>
  <c r="BI226"/>
  <c r="BH226"/>
  <c r="BG226"/>
  <c r="BF226"/>
  <c r="T226"/>
  <c r="R226"/>
  <c r="P226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4"/>
  <c r="BH214"/>
  <c r="BG214"/>
  <c r="BF214"/>
  <c r="T214"/>
  <c r="R214"/>
  <c r="P214"/>
  <c r="BI213"/>
  <c r="BH213"/>
  <c r="BG213"/>
  <c r="BF213"/>
  <c r="T213"/>
  <c r="R213"/>
  <c r="P213"/>
  <c r="BI209"/>
  <c r="BH209"/>
  <c r="BG209"/>
  <c r="BF209"/>
  <c r="T209"/>
  <c r="R209"/>
  <c r="P209"/>
  <c r="BI199"/>
  <c r="BH199"/>
  <c r="BG199"/>
  <c r="BF199"/>
  <c r="T199"/>
  <c r="R199"/>
  <c r="P199"/>
  <c r="BI198"/>
  <c r="BH198"/>
  <c r="BG198"/>
  <c r="BF198"/>
  <c r="T198"/>
  <c r="R198"/>
  <c r="P198"/>
  <c r="BI188"/>
  <c r="BH188"/>
  <c r="BG188"/>
  <c r="BF188"/>
  <c r="T188"/>
  <c r="R188"/>
  <c r="P188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73"/>
  <c r="BH173"/>
  <c r="BG173"/>
  <c r="BF173"/>
  <c r="T173"/>
  <c r="R173"/>
  <c r="P173"/>
  <c r="BI165"/>
  <c r="BH165"/>
  <c r="BG165"/>
  <c r="BF165"/>
  <c r="T165"/>
  <c r="R165"/>
  <c r="P165"/>
  <c r="BI164"/>
  <c r="BH164"/>
  <c r="BG164"/>
  <c r="BF164"/>
  <c r="T164"/>
  <c r="R164"/>
  <c r="P164"/>
  <c r="BI161"/>
  <c r="BH161"/>
  <c r="BG161"/>
  <c r="BF161"/>
  <c r="T161"/>
  <c r="R161"/>
  <c r="P161"/>
  <c r="BI160"/>
  <c r="BH160"/>
  <c r="BG160"/>
  <c r="BF160"/>
  <c r="T160"/>
  <c r="R160"/>
  <c r="P160"/>
  <c r="BI157"/>
  <c r="BH157"/>
  <c r="BG157"/>
  <c r="BF157"/>
  <c r="T157"/>
  <c r="R157"/>
  <c r="P157"/>
  <c r="BI156"/>
  <c r="BH156"/>
  <c r="BG156"/>
  <c r="BF156"/>
  <c r="T156"/>
  <c r="R156"/>
  <c r="P156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5"/>
  <c r="BH135"/>
  <c r="BG135"/>
  <c r="BF135"/>
  <c r="T135"/>
  <c r="R135"/>
  <c r="P135"/>
  <c r="BI132"/>
  <c r="BH132"/>
  <c r="BG132"/>
  <c r="BF132"/>
  <c r="T132"/>
  <c r="R132"/>
  <c r="P132"/>
  <c r="J127"/>
  <c r="J126"/>
  <c r="F126"/>
  <c r="F124"/>
  <c r="E122"/>
  <c r="J92"/>
  <c r="J91"/>
  <c r="F91"/>
  <c r="F89"/>
  <c r="E87"/>
  <c r="J18"/>
  <c r="E18"/>
  <c r="F92"/>
  <c r="J17"/>
  <c r="J12"/>
  <c r="J89"/>
  <c r="E7"/>
  <c r="E85"/>
  <c i="5" r="J37"/>
  <c r="J36"/>
  <c i="1" r="AY98"/>
  <c i="5" r="J35"/>
  <c i="1" r="AX98"/>
  <c i="5" r="BI476"/>
  <c r="BH476"/>
  <c r="BG476"/>
  <c r="BF476"/>
  <c r="T476"/>
  <c r="R476"/>
  <c r="P476"/>
  <c r="BI475"/>
  <c r="BH475"/>
  <c r="BG475"/>
  <c r="BF475"/>
  <c r="T475"/>
  <c r="R475"/>
  <c r="P475"/>
  <c r="BI471"/>
  <c r="BH471"/>
  <c r="BG471"/>
  <c r="BF471"/>
  <c r="T471"/>
  <c r="R471"/>
  <c r="P471"/>
  <c r="BI469"/>
  <c r="BH469"/>
  <c r="BG469"/>
  <c r="BF469"/>
  <c r="T469"/>
  <c r="R469"/>
  <c r="P469"/>
  <c r="BI467"/>
  <c r="BH467"/>
  <c r="BG467"/>
  <c r="BF467"/>
  <c r="T467"/>
  <c r="R467"/>
  <c r="P467"/>
  <c r="BI458"/>
  <c r="BH458"/>
  <c r="BG458"/>
  <c r="BF458"/>
  <c r="T458"/>
  <c r="R458"/>
  <c r="P458"/>
  <c r="BI456"/>
  <c r="BH456"/>
  <c r="BG456"/>
  <c r="BF456"/>
  <c r="T456"/>
  <c r="R456"/>
  <c r="P456"/>
  <c r="BI452"/>
  <c r="BH452"/>
  <c r="BG452"/>
  <c r="BF452"/>
  <c r="T452"/>
  <c r="R452"/>
  <c r="P452"/>
  <c r="BI448"/>
  <c r="BH448"/>
  <c r="BG448"/>
  <c r="BF448"/>
  <c r="T448"/>
  <c r="R448"/>
  <c r="P448"/>
  <c r="BI444"/>
  <c r="BH444"/>
  <c r="BG444"/>
  <c r="BF444"/>
  <c r="T444"/>
  <c r="R444"/>
  <c r="P444"/>
  <c r="BI441"/>
  <c r="BH441"/>
  <c r="BG441"/>
  <c r="BF441"/>
  <c r="T441"/>
  <c r="R441"/>
  <c r="P441"/>
  <c r="BI438"/>
  <c r="BH438"/>
  <c r="BG438"/>
  <c r="BF438"/>
  <c r="T438"/>
  <c r="R438"/>
  <c r="P438"/>
  <c r="BI435"/>
  <c r="BH435"/>
  <c r="BG435"/>
  <c r="BF435"/>
  <c r="T435"/>
  <c r="R435"/>
  <c r="P435"/>
  <c r="BI432"/>
  <c r="BH432"/>
  <c r="BG432"/>
  <c r="BF432"/>
  <c r="T432"/>
  <c r="R432"/>
  <c r="P432"/>
  <c r="BI429"/>
  <c r="BH429"/>
  <c r="BG429"/>
  <c r="BF429"/>
  <c r="T429"/>
  <c r="R429"/>
  <c r="P429"/>
  <c r="BI419"/>
  <c r="BH419"/>
  <c r="BG419"/>
  <c r="BF419"/>
  <c r="T419"/>
  <c r="R419"/>
  <c r="P419"/>
  <c r="BI417"/>
  <c r="BH417"/>
  <c r="BG417"/>
  <c r="BF417"/>
  <c r="T417"/>
  <c r="R417"/>
  <c r="P417"/>
  <c r="BI416"/>
  <c r="BH416"/>
  <c r="BG416"/>
  <c r="BF416"/>
  <c r="T416"/>
  <c r="R416"/>
  <c r="P416"/>
  <c r="BI415"/>
  <c r="BH415"/>
  <c r="BG415"/>
  <c r="BF415"/>
  <c r="T415"/>
  <c r="R415"/>
  <c r="P415"/>
  <c r="BI414"/>
  <c r="BH414"/>
  <c r="BG414"/>
  <c r="BF414"/>
  <c r="T414"/>
  <c r="R414"/>
  <c r="P414"/>
  <c r="BI413"/>
  <c r="BH413"/>
  <c r="BG413"/>
  <c r="BF413"/>
  <c r="T413"/>
  <c r="R413"/>
  <c r="P413"/>
  <c r="BI410"/>
  <c r="BH410"/>
  <c r="BG410"/>
  <c r="BF410"/>
  <c r="T410"/>
  <c r="R410"/>
  <c r="P410"/>
  <c r="BI407"/>
  <c r="BH407"/>
  <c r="BG407"/>
  <c r="BF407"/>
  <c r="T407"/>
  <c r="R407"/>
  <c r="P407"/>
  <c r="BI404"/>
  <c r="BH404"/>
  <c r="BG404"/>
  <c r="BF404"/>
  <c r="T404"/>
  <c r="R404"/>
  <c r="P404"/>
  <c r="BI402"/>
  <c r="BH402"/>
  <c r="BG402"/>
  <c r="BF402"/>
  <c r="T402"/>
  <c r="R402"/>
  <c r="P402"/>
  <c r="BI399"/>
  <c r="BH399"/>
  <c r="BG399"/>
  <c r="BF399"/>
  <c r="T399"/>
  <c r="R399"/>
  <c r="P399"/>
  <c r="BI397"/>
  <c r="BH397"/>
  <c r="BG397"/>
  <c r="BF397"/>
  <c r="T397"/>
  <c r="R397"/>
  <c r="P397"/>
  <c r="BI395"/>
  <c r="BH395"/>
  <c r="BG395"/>
  <c r="BF395"/>
  <c r="T395"/>
  <c r="R395"/>
  <c r="P395"/>
  <c r="BI393"/>
  <c r="BH393"/>
  <c r="BG393"/>
  <c r="BF393"/>
  <c r="T393"/>
  <c r="R393"/>
  <c r="P393"/>
  <c r="BI391"/>
  <c r="BH391"/>
  <c r="BG391"/>
  <c r="BF391"/>
  <c r="T391"/>
  <c r="R391"/>
  <c r="P391"/>
  <c r="BI388"/>
  <c r="BH388"/>
  <c r="BG388"/>
  <c r="BF388"/>
  <c r="T388"/>
  <c r="R388"/>
  <c r="P388"/>
  <c r="BI386"/>
  <c r="BH386"/>
  <c r="BG386"/>
  <c r="BF386"/>
  <c r="T386"/>
  <c r="R386"/>
  <c r="P386"/>
  <c r="BI384"/>
  <c r="BH384"/>
  <c r="BG384"/>
  <c r="BF384"/>
  <c r="T384"/>
  <c r="R384"/>
  <c r="P384"/>
  <c r="BI382"/>
  <c r="BH382"/>
  <c r="BG382"/>
  <c r="BF382"/>
  <c r="T382"/>
  <c r="R382"/>
  <c r="P382"/>
  <c r="BI380"/>
  <c r="BH380"/>
  <c r="BG380"/>
  <c r="BF380"/>
  <c r="T380"/>
  <c r="R380"/>
  <c r="P380"/>
  <c r="BI378"/>
  <c r="BH378"/>
  <c r="BG378"/>
  <c r="BF378"/>
  <c r="T378"/>
  <c r="R378"/>
  <c r="P378"/>
  <c r="BI376"/>
  <c r="BH376"/>
  <c r="BG376"/>
  <c r="BF376"/>
  <c r="T376"/>
  <c r="R376"/>
  <c r="P376"/>
  <c r="BI373"/>
  <c r="BH373"/>
  <c r="BG373"/>
  <c r="BF373"/>
  <c r="T373"/>
  <c r="R373"/>
  <c r="P373"/>
  <c r="BI370"/>
  <c r="BH370"/>
  <c r="BG370"/>
  <c r="BF370"/>
  <c r="T370"/>
  <c r="R370"/>
  <c r="P370"/>
  <c r="BI368"/>
  <c r="BH368"/>
  <c r="BG368"/>
  <c r="BF368"/>
  <c r="T368"/>
  <c r="R368"/>
  <c r="P368"/>
  <c r="BI364"/>
  <c r="BH364"/>
  <c r="BG364"/>
  <c r="BF364"/>
  <c r="T364"/>
  <c r="R364"/>
  <c r="P364"/>
  <c r="BI362"/>
  <c r="BH362"/>
  <c r="BG362"/>
  <c r="BF362"/>
  <c r="T362"/>
  <c r="R362"/>
  <c r="P362"/>
  <c r="BI359"/>
  <c r="BH359"/>
  <c r="BG359"/>
  <c r="BF359"/>
  <c r="T359"/>
  <c r="R359"/>
  <c r="P359"/>
  <c r="BI356"/>
  <c r="BH356"/>
  <c r="BG356"/>
  <c r="BF356"/>
  <c r="T356"/>
  <c r="R356"/>
  <c r="P356"/>
  <c r="BI354"/>
  <c r="BH354"/>
  <c r="BG354"/>
  <c r="BF354"/>
  <c r="T354"/>
  <c r="R354"/>
  <c r="P354"/>
  <c r="BI352"/>
  <c r="BH352"/>
  <c r="BG352"/>
  <c r="BF352"/>
  <c r="T352"/>
  <c r="R352"/>
  <c r="P352"/>
  <c r="BI349"/>
  <c r="BH349"/>
  <c r="BG349"/>
  <c r="BF349"/>
  <c r="T349"/>
  <c r="R349"/>
  <c r="P349"/>
  <c r="BI346"/>
  <c r="BH346"/>
  <c r="BG346"/>
  <c r="BF346"/>
  <c r="T346"/>
  <c r="R346"/>
  <c r="P346"/>
  <c r="BI344"/>
  <c r="BH344"/>
  <c r="BG344"/>
  <c r="BF344"/>
  <c r="T344"/>
  <c r="R344"/>
  <c r="P344"/>
  <c r="BI342"/>
  <c r="BH342"/>
  <c r="BG342"/>
  <c r="BF342"/>
  <c r="T342"/>
  <c r="R342"/>
  <c r="P342"/>
  <c r="BI340"/>
  <c r="BH340"/>
  <c r="BG340"/>
  <c r="BF340"/>
  <c r="T340"/>
  <c r="R340"/>
  <c r="P340"/>
  <c r="BI338"/>
  <c r="BH338"/>
  <c r="BG338"/>
  <c r="BF338"/>
  <c r="T338"/>
  <c r="R338"/>
  <c r="P338"/>
  <c r="BI336"/>
  <c r="BH336"/>
  <c r="BG336"/>
  <c r="BF336"/>
  <c r="T336"/>
  <c r="R336"/>
  <c r="P336"/>
  <c r="BI334"/>
  <c r="BH334"/>
  <c r="BG334"/>
  <c r="BF334"/>
  <c r="T334"/>
  <c r="R334"/>
  <c r="P334"/>
  <c r="BI331"/>
  <c r="BH331"/>
  <c r="BG331"/>
  <c r="BF331"/>
  <c r="T331"/>
  <c r="R331"/>
  <c r="P331"/>
  <c r="BI329"/>
  <c r="BH329"/>
  <c r="BG329"/>
  <c r="BF329"/>
  <c r="T329"/>
  <c r="R329"/>
  <c r="P329"/>
  <c r="BI326"/>
  <c r="BH326"/>
  <c r="BG326"/>
  <c r="BF326"/>
  <c r="T326"/>
  <c r="R326"/>
  <c r="P326"/>
  <c r="BI319"/>
  <c r="BH319"/>
  <c r="BG319"/>
  <c r="BF319"/>
  <c r="T319"/>
  <c r="R319"/>
  <c r="P319"/>
  <c r="BI310"/>
  <c r="BH310"/>
  <c r="BG310"/>
  <c r="BF310"/>
  <c r="T310"/>
  <c r="R310"/>
  <c r="P310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299"/>
  <c r="BH299"/>
  <c r="BG299"/>
  <c r="BF299"/>
  <c r="T299"/>
  <c r="R299"/>
  <c r="P299"/>
  <c r="BI296"/>
  <c r="BH296"/>
  <c r="BG296"/>
  <c r="BF296"/>
  <c r="T296"/>
  <c r="T295"/>
  <c r="R296"/>
  <c r="R295"/>
  <c r="P296"/>
  <c r="P295"/>
  <c r="BI291"/>
  <c r="BH291"/>
  <c r="BG291"/>
  <c r="BF291"/>
  <c r="T291"/>
  <c r="R291"/>
  <c r="P291"/>
  <c r="BI287"/>
  <c r="BH287"/>
  <c r="BG287"/>
  <c r="BF287"/>
  <c r="T287"/>
  <c r="R287"/>
  <c r="P287"/>
  <c r="BI284"/>
  <c r="BH284"/>
  <c r="BG284"/>
  <c r="BF284"/>
  <c r="T284"/>
  <c r="R284"/>
  <c r="P284"/>
  <c r="BI282"/>
  <c r="BH282"/>
  <c r="BG282"/>
  <c r="BF282"/>
  <c r="T282"/>
  <c r="R282"/>
  <c r="P282"/>
  <c r="BI278"/>
  <c r="BH278"/>
  <c r="BG278"/>
  <c r="BF278"/>
  <c r="T278"/>
  <c r="R278"/>
  <c r="P278"/>
  <c r="BI272"/>
  <c r="BH272"/>
  <c r="BG272"/>
  <c r="BF272"/>
  <c r="T272"/>
  <c r="R272"/>
  <c r="P272"/>
  <c r="BI270"/>
  <c r="BH270"/>
  <c r="BG270"/>
  <c r="BF270"/>
  <c r="T270"/>
  <c r="R270"/>
  <c r="P270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59"/>
  <c r="BH259"/>
  <c r="BG259"/>
  <c r="BF259"/>
  <c r="T259"/>
  <c r="R259"/>
  <c r="P259"/>
  <c r="BI256"/>
  <c r="BH256"/>
  <c r="BG256"/>
  <c r="BF256"/>
  <c r="T256"/>
  <c r="R256"/>
  <c r="P256"/>
  <c r="BI253"/>
  <c r="BH253"/>
  <c r="BG253"/>
  <c r="BF253"/>
  <c r="T253"/>
  <c r="R253"/>
  <c r="P253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7"/>
  <c r="BH237"/>
  <c r="BG237"/>
  <c r="BF237"/>
  <c r="T237"/>
  <c r="R237"/>
  <c r="P237"/>
  <c r="BI234"/>
  <c r="BH234"/>
  <c r="BG234"/>
  <c r="BF234"/>
  <c r="T234"/>
  <c r="R234"/>
  <c r="P234"/>
  <c r="BI231"/>
  <c r="BH231"/>
  <c r="BG231"/>
  <c r="BF231"/>
  <c r="T231"/>
  <c r="R231"/>
  <c r="P231"/>
  <c r="BI229"/>
  <c r="BH229"/>
  <c r="BG229"/>
  <c r="BF229"/>
  <c r="T229"/>
  <c r="R229"/>
  <c r="P229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19"/>
  <c r="BH219"/>
  <c r="BG219"/>
  <c r="BF219"/>
  <c r="T219"/>
  <c r="R219"/>
  <c r="P219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47"/>
  <c r="BH147"/>
  <c r="BG147"/>
  <c r="BF147"/>
  <c r="T147"/>
  <c r="R147"/>
  <c r="P147"/>
  <c r="BI141"/>
  <c r="BH141"/>
  <c r="BG141"/>
  <c r="BF141"/>
  <c r="T141"/>
  <c r="R141"/>
  <c r="P141"/>
  <c r="BI132"/>
  <c r="BH132"/>
  <c r="BG132"/>
  <c r="BF132"/>
  <c r="T132"/>
  <c r="R132"/>
  <c r="P132"/>
  <c r="J126"/>
  <c r="J125"/>
  <c r="F125"/>
  <c r="F123"/>
  <c r="E121"/>
  <c r="J92"/>
  <c r="J91"/>
  <c r="F91"/>
  <c r="F89"/>
  <c r="E87"/>
  <c r="J18"/>
  <c r="E18"/>
  <c r="F126"/>
  <c r="J17"/>
  <c r="J12"/>
  <c r="J123"/>
  <c r="E7"/>
  <c r="E85"/>
  <c i="4" r="J37"/>
  <c r="J36"/>
  <c i="1" r="AY97"/>
  <c i="4" r="J35"/>
  <c i="1" r="AX97"/>
  <c i="4" r="BI567"/>
  <c r="BH567"/>
  <c r="BG567"/>
  <c r="BF567"/>
  <c r="T567"/>
  <c r="R567"/>
  <c r="P567"/>
  <c r="BI566"/>
  <c r="BH566"/>
  <c r="BG566"/>
  <c r="BF566"/>
  <c r="T566"/>
  <c r="R566"/>
  <c r="P566"/>
  <c r="BI559"/>
  <c r="BH559"/>
  <c r="BG559"/>
  <c r="BF559"/>
  <c r="T559"/>
  <c r="R559"/>
  <c r="P559"/>
  <c r="BI557"/>
  <c r="BH557"/>
  <c r="BG557"/>
  <c r="BF557"/>
  <c r="T557"/>
  <c r="R557"/>
  <c r="P557"/>
  <c r="BI555"/>
  <c r="BH555"/>
  <c r="BG555"/>
  <c r="BF555"/>
  <c r="T555"/>
  <c r="R555"/>
  <c r="P555"/>
  <c r="BI538"/>
  <c r="BH538"/>
  <c r="BG538"/>
  <c r="BF538"/>
  <c r="T538"/>
  <c r="R538"/>
  <c r="P538"/>
  <c r="BI536"/>
  <c r="BH536"/>
  <c r="BG536"/>
  <c r="BF536"/>
  <c r="T536"/>
  <c r="R536"/>
  <c r="P536"/>
  <c r="BI532"/>
  <c r="BH532"/>
  <c r="BG532"/>
  <c r="BF532"/>
  <c r="T532"/>
  <c r="R532"/>
  <c r="P532"/>
  <c r="BI528"/>
  <c r="BH528"/>
  <c r="BG528"/>
  <c r="BF528"/>
  <c r="T528"/>
  <c r="R528"/>
  <c r="P528"/>
  <c r="BI524"/>
  <c r="BH524"/>
  <c r="BG524"/>
  <c r="BF524"/>
  <c r="T524"/>
  <c r="R524"/>
  <c r="P524"/>
  <c r="BI521"/>
  <c r="BH521"/>
  <c r="BG521"/>
  <c r="BF521"/>
  <c r="T521"/>
  <c r="R521"/>
  <c r="P521"/>
  <c r="BI518"/>
  <c r="BH518"/>
  <c r="BG518"/>
  <c r="BF518"/>
  <c r="T518"/>
  <c r="R518"/>
  <c r="P518"/>
  <c r="BI515"/>
  <c r="BH515"/>
  <c r="BG515"/>
  <c r="BF515"/>
  <c r="T515"/>
  <c r="R515"/>
  <c r="P515"/>
  <c r="BI512"/>
  <c r="BH512"/>
  <c r="BG512"/>
  <c r="BF512"/>
  <c r="T512"/>
  <c r="R512"/>
  <c r="P512"/>
  <c r="BI509"/>
  <c r="BH509"/>
  <c r="BG509"/>
  <c r="BF509"/>
  <c r="T509"/>
  <c r="R509"/>
  <c r="P509"/>
  <c r="BI499"/>
  <c r="BH499"/>
  <c r="BG499"/>
  <c r="BF499"/>
  <c r="T499"/>
  <c r="R499"/>
  <c r="P499"/>
  <c r="BI497"/>
  <c r="BH497"/>
  <c r="BG497"/>
  <c r="BF497"/>
  <c r="T497"/>
  <c r="R497"/>
  <c r="P497"/>
  <c r="BI491"/>
  <c r="BH491"/>
  <c r="BG491"/>
  <c r="BF491"/>
  <c r="T491"/>
  <c r="R491"/>
  <c r="P491"/>
  <c r="BI488"/>
  <c r="BH488"/>
  <c r="BG488"/>
  <c r="BF488"/>
  <c r="T488"/>
  <c r="R488"/>
  <c r="P488"/>
  <c r="BI484"/>
  <c r="BH484"/>
  <c r="BG484"/>
  <c r="BF484"/>
  <c r="T484"/>
  <c r="R484"/>
  <c r="P484"/>
  <c r="BI482"/>
  <c r="BH482"/>
  <c r="BG482"/>
  <c r="BF482"/>
  <c r="T482"/>
  <c r="R482"/>
  <c r="P482"/>
  <c r="BI480"/>
  <c r="BH480"/>
  <c r="BG480"/>
  <c r="BF480"/>
  <c r="T480"/>
  <c r="R480"/>
  <c r="P480"/>
  <c r="BI478"/>
  <c r="BH478"/>
  <c r="BG478"/>
  <c r="BF478"/>
  <c r="T478"/>
  <c r="R478"/>
  <c r="P478"/>
  <c r="BI476"/>
  <c r="BH476"/>
  <c r="BG476"/>
  <c r="BF476"/>
  <c r="T476"/>
  <c r="R476"/>
  <c r="P476"/>
  <c r="BI474"/>
  <c r="BH474"/>
  <c r="BG474"/>
  <c r="BF474"/>
  <c r="T474"/>
  <c r="R474"/>
  <c r="P474"/>
  <c r="BI471"/>
  <c r="BH471"/>
  <c r="BG471"/>
  <c r="BF471"/>
  <c r="T471"/>
  <c r="R471"/>
  <c r="P471"/>
  <c r="BI465"/>
  <c r="BH465"/>
  <c r="BG465"/>
  <c r="BF465"/>
  <c r="T465"/>
  <c r="R465"/>
  <c r="P465"/>
  <c r="BI462"/>
  <c r="BH462"/>
  <c r="BG462"/>
  <c r="BF462"/>
  <c r="T462"/>
  <c r="R462"/>
  <c r="P462"/>
  <c r="BI460"/>
  <c r="BH460"/>
  <c r="BG460"/>
  <c r="BF460"/>
  <c r="T460"/>
  <c r="R460"/>
  <c r="P460"/>
  <c r="BI457"/>
  <c r="BH457"/>
  <c r="BG457"/>
  <c r="BF457"/>
  <c r="T457"/>
  <c r="R457"/>
  <c r="P457"/>
  <c r="BI455"/>
  <c r="BH455"/>
  <c r="BG455"/>
  <c r="BF455"/>
  <c r="T455"/>
  <c r="R455"/>
  <c r="P455"/>
  <c r="BI452"/>
  <c r="BH452"/>
  <c r="BG452"/>
  <c r="BF452"/>
  <c r="T452"/>
  <c r="R452"/>
  <c r="P452"/>
  <c r="BI450"/>
  <c r="BH450"/>
  <c r="BG450"/>
  <c r="BF450"/>
  <c r="T450"/>
  <c r="R450"/>
  <c r="P450"/>
  <c r="BI447"/>
  <c r="BH447"/>
  <c r="BG447"/>
  <c r="BF447"/>
  <c r="T447"/>
  <c r="R447"/>
  <c r="P447"/>
  <c r="BI445"/>
  <c r="BH445"/>
  <c r="BG445"/>
  <c r="BF445"/>
  <c r="T445"/>
  <c r="R445"/>
  <c r="P445"/>
  <c r="BI443"/>
  <c r="BH443"/>
  <c r="BG443"/>
  <c r="BF443"/>
  <c r="T443"/>
  <c r="R443"/>
  <c r="P443"/>
  <c r="BI441"/>
  <c r="BH441"/>
  <c r="BG441"/>
  <c r="BF441"/>
  <c r="T441"/>
  <c r="R441"/>
  <c r="P441"/>
  <c r="BI439"/>
  <c r="BH439"/>
  <c r="BG439"/>
  <c r="BF439"/>
  <c r="T439"/>
  <c r="R439"/>
  <c r="P439"/>
  <c r="BI437"/>
  <c r="BH437"/>
  <c r="BG437"/>
  <c r="BF437"/>
  <c r="T437"/>
  <c r="R437"/>
  <c r="P437"/>
  <c r="BI435"/>
  <c r="BH435"/>
  <c r="BG435"/>
  <c r="BF435"/>
  <c r="T435"/>
  <c r="R435"/>
  <c r="P435"/>
  <c r="BI433"/>
  <c r="BH433"/>
  <c r="BG433"/>
  <c r="BF433"/>
  <c r="T433"/>
  <c r="R433"/>
  <c r="P433"/>
  <c r="BI431"/>
  <c r="BH431"/>
  <c r="BG431"/>
  <c r="BF431"/>
  <c r="T431"/>
  <c r="R431"/>
  <c r="P431"/>
  <c r="BI429"/>
  <c r="BH429"/>
  <c r="BG429"/>
  <c r="BF429"/>
  <c r="T429"/>
  <c r="R429"/>
  <c r="P429"/>
  <c r="BI427"/>
  <c r="BH427"/>
  <c r="BG427"/>
  <c r="BF427"/>
  <c r="T427"/>
  <c r="R427"/>
  <c r="P427"/>
  <c r="BI425"/>
  <c r="BH425"/>
  <c r="BG425"/>
  <c r="BF425"/>
  <c r="T425"/>
  <c r="R425"/>
  <c r="P425"/>
  <c r="BI422"/>
  <c r="BH422"/>
  <c r="BG422"/>
  <c r="BF422"/>
  <c r="T422"/>
  <c r="R422"/>
  <c r="P422"/>
  <c r="BI420"/>
  <c r="BH420"/>
  <c r="BG420"/>
  <c r="BF420"/>
  <c r="T420"/>
  <c r="R420"/>
  <c r="P420"/>
  <c r="BI417"/>
  <c r="BH417"/>
  <c r="BG417"/>
  <c r="BF417"/>
  <c r="T417"/>
  <c r="R417"/>
  <c r="P417"/>
  <c r="BI414"/>
  <c r="BH414"/>
  <c r="BG414"/>
  <c r="BF414"/>
  <c r="T414"/>
  <c r="R414"/>
  <c r="P414"/>
  <c r="BI412"/>
  <c r="BH412"/>
  <c r="BG412"/>
  <c r="BF412"/>
  <c r="T412"/>
  <c r="R412"/>
  <c r="P412"/>
  <c r="BI408"/>
  <c r="BH408"/>
  <c r="BG408"/>
  <c r="BF408"/>
  <c r="T408"/>
  <c r="R408"/>
  <c r="P408"/>
  <c r="BI406"/>
  <c r="BH406"/>
  <c r="BG406"/>
  <c r="BF406"/>
  <c r="T406"/>
  <c r="R406"/>
  <c r="P406"/>
  <c r="BI403"/>
  <c r="BH403"/>
  <c r="BG403"/>
  <c r="BF403"/>
  <c r="T403"/>
  <c r="R403"/>
  <c r="P403"/>
  <c r="BI400"/>
  <c r="BH400"/>
  <c r="BG400"/>
  <c r="BF400"/>
  <c r="T400"/>
  <c r="R400"/>
  <c r="P400"/>
  <c r="BI398"/>
  <c r="BH398"/>
  <c r="BG398"/>
  <c r="BF398"/>
  <c r="T398"/>
  <c r="R398"/>
  <c r="P398"/>
  <c r="BI395"/>
  <c r="BH395"/>
  <c r="BG395"/>
  <c r="BF395"/>
  <c r="T395"/>
  <c r="R395"/>
  <c r="P395"/>
  <c r="BI392"/>
  <c r="BH392"/>
  <c r="BG392"/>
  <c r="BF392"/>
  <c r="T392"/>
  <c r="R392"/>
  <c r="P392"/>
  <c r="BI390"/>
  <c r="BH390"/>
  <c r="BG390"/>
  <c r="BF390"/>
  <c r="T390"/>
  <c r="R390"/>
  <c r="P390"/>
  <c r="BI387"/>
  <c r="BH387"/>
  <c r="BG387"/>
  <c r="BF387"/>
  <c r="T387"/>
  <c r="R387"/>
  <c r="P387"/>
  <c r="BI385"/>
  <c r="BH385"/>
  <c r="BG385"/>
  <c r="BF385"/>
  <c r="T385"/>
  <c r="R385"/>
  <c r="P385"/>
  <c r="BI383"/>
  <c r="BH383"/>
  <c r="BG383"/>
  <c r="BF383"/>
  <c r="T383"/>
  <c r="R383"/>
  <c r="P383"/>
  <c r="BI381"/>
  <c r="BH381"/>
  <c r="BG381"/>
  <c r="BF381"/>
  <c r="T381"/>
  <c r="R381"/>
  <c r="P381"/>
  <c r="BI379"/>
  <c r="BH379"/>
  <c r="BG379"/>
  <c r="BF379"/>
  <c r="T379"/>
  <c r="R379"/>
  <c r="P379"/>
  <c r="BI377"/>
  <c r="BH377"/>
  <c r="BG377"/>
  <c r="BF377"/>
  <c r="T377"/>
  <c r="R377"/>
  <c r="P377"/>
  <c r="BI375"/>
  <c r="BH375"/>
  <c r="BG375"/>
  <c r="BF375"/>
  <c r="T375"/>
  <c r="R375"/>
  <c r="P375"/>
  <c r="BI372"/>
  <c r="BH372"/>
  <c r="BG372"/>
  <c r="BF372"/>
  <c r="T372"/>
  <c r="R372"/>
  <c r="P372"/>
  <c r="BI370"/>
  <c r="BH370"/>
  <c r="BG370"/>
  <c r="BF370"/>
  <c r="T370"/>
  <c r="R370"/>
  <c r="P370"/>
  <c r="BI367"/>
  <c r="BH367"/>
  <c r="BG367"/>
  <c r="BF367"/>
  <c r="T367"/>
  <c r="R367"/>
  <c r="P367"/>
  <c r="BI361"/>
  <c r="BH361"/>
  <c r="BG361"/>
  <c r="BF361"/>
  <c r="T361"/>
  <c r="R361"/>
  <c r="P361"/>
  <c r="BI354"/>
  <c r="BH354"/>
  <c r="BG354"/>
  <c r="BF354"/>
  <c r="T354"/>
  <c r="R354"/>
  <c r="P354"/>
  <c r="BI350"/>
  <c r="BH350"/>
  <c r="BG350"/>
  <c r="BF350"/>
  <c r="T350"/>
  <c r="R350"/>
  <c r="P350"/>
  <c r="BI348"/>
  <c r="BH348"/>
  <c r="BG348"/>
  <c r="BF348"/>
  <c r="T348"/>
  <c r="R348"/>
  <c r="P348"/>
  <c r="BI346"/>
  <c r="BH346"/>
  <c r="BG346"/>
  <c r="BF346"/>
  <c r="T346"/>
  <c r="R346"/>
  <c r="P346"/>
  <c r="BI343"/>
  <c r="BH343"/>
  <c r="BG343"/>
  <c r="BF343"/>
  <c r="T343"/>
  <c r="R343"/>
  <c r="P343"/>
  <c r="BI338"/>
  <c r="BH338"/>
  <c r="BG338"/>
  <c r="BF338"/>
  <c r="T338"/>
  <c r="R338"/>
  <c r="P338"/>
  <c r="BI334"/>
  <c r="BH334"/>
  <c r="BG334"/>
  <c r="BF334"/>
  <c r="T334"/>
  <c r="R334"/>
  <c r="P334"/>
  <c r="BI331"/>
  <c r="BH331"/>
  <c r="BG331"/>
  <c r="BF331"/>
  <c r="T331"/>
  <c r="R331"/>
  <c r="P331"/>
  <c r="BI329"/>
  <c r="BH329"/>
  <c r="BG329"/>
  <c r="BF329"/>
  <c r="T329"/>
  <c r="R329"/>
  <c r="P329"/>
  <c r="BI325"/>
  <c r="BH325"/>
  <c r="BG325"/>
  <c r="BF325"/>
  <c r="T325"/>
  <c r="R325"/>
  <c r="P325"/>
  <c r="BI323"/>
  <c r="BH323"/>
  <c r="BG323"/>
  <c r="BF323"/>
  <c r="T323"/>
  <c r="R323"/>
  <c r="P323"/>
  <c r="BI320"/>
  <c r="BH320"/>
  <c r="BG320"/>
  <c r="BF320"/>
  <c r="T320"/>
  <c r="R320"/>
  <c r="P320"/>
  <c r="BI318"/>
  <c r="BH318"/>
  <c r="BG318"/>
  <c r="BF318"/>
  <c r="T318"/>
  <c r="R318"/>
  <c r="P318"/>
  <c r="BI316"/>
  <c r="BH316"/>
  <c r="BG316"/>
  <c r="BF316"/>
  <c r="T316"/>
  <c r="R316"/>
  <c r="P316"/>
  <c r="BI312"/>
  <c r="BH312"/>
  <c r="BG312"/>
  <c r="BF312"/>
  <c r="T312"/>
  <c r="R312"/>
  <c r="P312"/>
  <c r="BI309"/>
  <c r="BH309"/>
  <c r="BG309"/>
  <c r="BF309"/>
  <c r="T309"/>
  <c r="R309"/>
  <c r="P309"/>
  <c r="BI306"/>
  <c r="BH306"/>
  <c r="BG306"/>
  <c r="BF306"/>
  <c r="T306"/>
  <c r="R306"/>
  <c r="P306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6"/>
  <c r="BH296"/>
  <c r="BG296"/>
  <c r="BF296"/>
  <c r="T296"/>
  <c r="R296"/>
  <c r="P296"/>
  <c r="BI293"/>
  <c r="BH293"/>
  <c r="BG293"/>
  <c r="BF293"/>
  <c r="T293"/>
  <c r="R293"/>
  <c r="P293"/>
  <c r="BI290"/>
  <c r="BH290"/>
  <c r="BG290"/>
  <c r="BF290"/>
  <c r="T290"/>
  <c r="R290"/>
  <c r="P290"/>
  <c r="BI287"/>
  <c r="BH287"/>
  <c r="BG287"/>
  <c r="BF287"/>
  <c r="T287"/>
  <c r="R287"/>
  <c r="P287"/>
  <c r="BI284"/>
  <c r="BH284"/>
  <c r="BG284"/>
  <c r="BF284"/>
  <c r="T284"/>
  <c r="R284"/>
  <c r="P284"/>
  <c r="BI282"/>
  <c r="BH282"/>
  <c r="BG282"/>
  <c r="BF282"/>
  <c r="T282"/>
  <c r="R282"/>
  <c r="P282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2"/>
  <c r="BH272"/>
  <c r="BG272"/>
  <c r="BF272"/>
  <c r="T272"/>
  <c r="R272"/>
  <c r="P272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3"/>
  <c r="BH253"/>
  <c r="BG253"/>
  <c r="BF253"/>
  <c r="T253"/>
  <c r="R253"/>
  <c r="P253"/>
  <c r="BI250"/>
  <c r="BH250"/>
  <c r="BG250"/>
  <c r="BF250"/>
  <c r="T250"/>
  <c r="R250"/>
  <c r="P250"/>
  <c r="BI248"/>
  <c r="BH248"/>
  <c r="BG248"/>
  <c r="BF248"/>
  <c r="T248"/>
  <c r="R248"/>
  <c r="P248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53"/>
  <c r="BH153"/>
  <c r="BG153"/>
  <c r="BF153"/>
  <c r="T153"/>
  <c r="R153"/>
  <c r="P153"/>
  <c r="BI150"/>
  <c r="BH150"/>
  <c r="BG150"/>
  <c r="BF150"/>
  <c r="T150"/>
  <c r="R150"/>
  <c r="P150"/>
  <c r="BI148"/>
  <c r="BH148"/>
  <c r="BG148"/>
  <c r="BF148"/>
  <c r="T148"/>
  <c r="R148"/>
  <c r="P148"/>
  <c r="BI142"/>
  <c r="BH142"/>
  <c r="BG142"/>
  <c r="BF142"/>
  <c r="T142"/>
  <c r="R142"/>
  <c r="P142"/>
  <c r="BI136"/>
  <c r="BH136"/>
  <c r="BG136"/>
  <c r="BF136"/>
  <c r="T136"/>
  <c r="R136"/>
  <c r="P136"/>
  <c r="BI131"/>
  <c r="BH131"/>
  <c r="BG131"/>
  <c r="BF131"/>
  <c r="T131"/>
  <c r="R131"/>
  <c r="P131"/>
  <c r="J125"/>
  <c r="J124"/>
  <c r="F124"/>
  <c r="F122"/>
  <c r="E120"/>
  <c r="J92"/>
  <c r="J91"/>
  <c r="F91"/>
  <c r="F89"/>
  <c r="E87"/>
  <c r="J18"/>
  <c r="E18"/>
  <c r="F92"/>
  <c r="J17"/>
  <c r="J12"/>
  <c r="J122"/>
  <c r="E7"/>
  <c r="E118"/>
  <c i="3" r="J37"/>
  <c r="J36"/>
  <c i="1" r="AY96"/>
  <c i="3" r="J35"/>
  <c i="1" r="AX96"/>
  <c i="3" r="BI622"/>
  <c r="BH622"/>
  <c r="BG622"/>
  <c r="BF622"/>
  <c r="T622"/>
  <c r="R622"/>
  <c r="P622"/>
  <c r="BI621"/>
  <c r="BH621"/>
  <c r="BG621"/>
  <c r="BF621"/>
  <c r="T621"/>
  <c r="R621"/>
  <c r="P621"/>
  <c r="BI614"/>
  <c r="BH614"/>
  <c r="BG614"/>
  <c r="BF614"/>
  <c r="T614"/>
  <c r="R614"/>
  <c r="P614"/>
  <c r="BI612"/>
  <c r="BH612"/>
  <c r="BG612"/>
  <c r="BF612"/>
  <c r="T612"/>
  <c r="R612"/>
  <c r="P612"/>
  <c r="BI610"/>
  <c r="BH610"/>
  <c r="BG610"/>
  <c r="BF610"/>
  <c r="T610"/>
  <c r="R610"/>
  <c r="P610"/>
  <c r="BI595"/>
  <c r="BH595"/>
  <c r="BG595"/>
  <c r="BF595"/>
  <c r="T595"/>
  <c r="R595"/>
  <c r="P595"/>
  <c r="BI593"/>
  <c r="BH593"/>
  <c r="BG593"/>
  <c r="BF593"/>
  <c r="T593"/>
  <c r="R593"/>
  <c r="P593"/>
  <c r="BI589"/>
  <c r="BH589"/>
  <c r="BG589"/>
  <c r="BF589"/>
  <c r="T589"/>
  <c r="R589"/>
  <c r="P589"/>
  <c r="BI585"/>
  <c r="BH585"/>
  <c r="BG585"/>
  <c r="BF585"/>
  <c r="T585"/>
  <c r="R585"/>
  <c r="P585"/>
  <c r="BI581"/>
  <c r="BH581"/>
  <c r="BG581"/>
  <c r="BF581"/>
  <c r="T581"/>
  <c r="R581"/>
  <c r="P581"/>
  <c r="BI578"/>
  <c r="BH578"/>
  <c r="BG578"/>
  <c r="BF578"/>
  <c r="T578"/>
  <c r="R578"/>
  <c r="P578"/>
  <c r="BI575"/>
  <c r="BH575"/>
  <c r="BG575"/>
  <c r="BF575"/>
  <c r="T575"/>
  <c r="R575"/>
  <c r="P575"/>
  <c r="BI572"/>
  <c r="BH572"/>
  <c r="BG572"/>
  <c r="BF572"/>
  <c r="T572"/>
  <c r="R572"/>
  <c r="P572"/>
  <c r="BI569"/>
  <c r="BH569"/>
  <c r="BG569"/>
  <c r="BF569"/>
  <c r="T569"/>
  <c r="R569"/>
  <c r="P569"/>
  <c r="BI566"/>
  <c r="BH566"/>
  <c r="BG566"/>
  <c r="BF566"/>
  <c r="T566"/>
  <c r="R566"/>
  <c r="P566"/>
  <c r="BI556"/>
  <c r="BH556"/>
  <c r="BG556"/>
  <c r="BF556"/>
  <c r="T556"/>
  <c r="R556"/>
  <c r="P556"/>
  <c r="BI554"/>
  <c r="BH554"/>
  <c r="BG554"/>
  <c r="BF554"/>
  <c r="T554"/>
  <c r="R554"/>
  <c r="P554"/>
  <c r="BI551"/>
  <c r="BH551"/>
  <c r="BG551"/>
  <c r="BF551"/>
  <c r="T551"/>
  <c r="R551"/>
  <c r="P551"/>
  <c r="BI548"/>
  <c r="BH548"/>
  <c r="BG548"/>
  <c r="BF548"/>
  <c r="T548"/>
  <c r="R548"/>
  <c r="P548"/>
  <c r="BI544"/>
  <c r="BH544"/>
  <c r="BG544"/>
  <c r="BF544"/>
  <c r="T544"/>
  <c r="R544"/>
  <c r="P544"/>
  <c r="BI542"/>
  <c r="BH542"/>
  <c r="BG542"/>
  <c r="BF542"/>
  <c r="T542"/>
  <c r="R542"/>
  <c r="P542"/>
  <c r="BI540"/>
  <c r="BH540"/>
  <c r="BG540"/>
  <c r="BF540"/>
  <c r="T540"/>
  <c r="R540"/>
  <c r="P540"/>
  <c r="BI538"/>
  <c r="BH538"/>
  <c r="BG538"/>
  <c r="BF538"/>
  <c r="T538"/>
  <c r="R538"/>
  <c r="P538"/>
  <c r="BI536"/>
  <c r="BH536"/>
  <c r="BG536"/>
  <c r="BF536"/>
  <c r="T536"/>
  <c r="R536"/>
  <c r="P536"/>
  <c r="BI533"/>
  <c r="BH533"/>
  <c r="BG533"/>
  <c r="BF533"/>
  <c r="T533"/>
  <c r="R533"/>
  <c r="P533"/>
  <c r="BI531"/>
  <c r="BH531"/>
  <c r="BG531"/>
  <c r="BF531"/>
  <c r="T531"/>
  <c r="R531"/>
  <c r="P531"/>
  <c r="BI528"/>
  <c r="BH528"/>
  <c r="BG528"/>
  <c r="BF528"/>
  <c r="T528"/>
  <c r="R528"/>
  <c r="P528"/>
  <c r="BI522"/>
  <c r="BH522"/>
  <c r="BG522"/>
  <c r="BF522"/>
  <c r="T522"/>
  <c r="R522"/>
  <c r="P522"/>
  <c r="BI519"/>
  <c r="BH519"/>
  <c r="BG519"/>
  <c r="BF519"/>
  <c r="T519"/>
  <c r="R519"/>
  <c r="P519"/>
  <c r="BI516"/>
  <c r="BH516"/>
  <c r="BG516"/>
  <c r="BF516"/>
  <c r="T516"/>
  <c r="R516"/>
  <c r="P516"/>
  <c r="BI513"/>
  <c r="BH513"/>
  <c r="BG513"/>
  <c r="BF513"/>
  <c r="T513"/>
  <c r="R513"/>
  <c r="P513"/>
  <c r="BI507"/>
  <c r="BH507"/>
  <c r="BG507"/>
  <c r="BF507"/>
  <c r="T507"/>
  <c r="R507"/>
  <c r="P507"/>
  <c r="BI504"/>
  <c r="BH504"/>
  <c r="BG504"/>
  <c r="BF504"/>
  <c r="T504"/>
  <c r="R504"/>
  <c r="P504"/>
  <c r="BI502"/>
  <c r="BH502"/>
  <c r="BG502"/>
  <c r="BF502"/>
  <c r="T502"/>
  <c r="R502"/>
  <c r="P502"/>
  <c r="BI499"/>
  <c r="BH499"/>
  <c r="BG499"/>
  <c r="BF499"/>
  <c r="T499"/>
  <c r="R499"/>
  <c r="P499"/>
  <c r="BI497"/>
  <c r="BH497"/>
  <c r="BG497"/>
  <c r="BF497"/>
  <c r="T497"/>
  <c r="R497"/>
  <c r="P497"/>
  <c r="BI495"/>
  <c r="BH495"/>
  <c r="BG495"/>
  <c r="BF495"/>
  <c r="T495"/>
  <c r="R495"/>
  <c r="P495"/>
  <c r="BI493"/>
  <c r="BH493"/>
  <c r="BG493"/>
  <c r="BF493"/>
  <c r="T493"/>
  <c r="R493"/>
  <c r="P493"/>
  <c r="BI486"/>
  <c r="BH486"/>
  <c r="BG486"/>
  <c r="BF486"/>
  <c r="T486"/>
  <c r="R486"/>
  <c r="P486"/>
  <c r="BI484"/>
  <c r="BH484"/>
  <c r="BG484"/>
  <c r="BF484"/>
  <c r="T484"/>
  <c r="R484"/>
  <c r="P484"/>
  <c r="BI481"/>
  <c r="BH481"/>
  <c r="BG481"/>
  <c r="BF481"/>
  <c r="T481"/>
  <c r="R481"/>
  <c r="P481"/>
  <c r="BI479"/>
  <c r="BH479"/>
  <c r="BG479"/>
  <c r="BF479"/>
  <c r="T479"/>
  <c r="R479"/>
  <c r="P479"/>
  <c r="BI477"/>
  <c r="BH477"/>
  <c r="BG477"/>
  <c r="BF477"/>
  <c r="T477"/>
  <c r="R477"/>
  <c r="P477"/>
  <c r="BI475"/>
  <c r="BH475"/>
  <c r="BG475"/>
  <c r="BF475"/>
  <c r="T475"/>
  <c r="R475"/>
  <c r="P475"/>
  <c r="BI473"/>
  <c r="BH473"/>
  <c r="BG473"/>
  <c r="BF473"/>
  <c r="T473"/>
  <c r="R473"/>
  <c r="P473"/>
  <c r="BI471"/>
  <c r="BH471"/>
  <c r="BG471"/>
  <c r="BF471"/>
  <c r="T471"/>
  <c r="R471"/>
  <c r="P471"/>
  <c r="BI469"/>
  <c r="BH469"/>
  <c r="BG469"/>
  <c r="BF469"/>
  <c r="T469"/>
  <c r="R469"/>
  <c r="P469"/>
  <c r="BI467"/>
  <c r="BH467"/>
  <c r="BG467"/>
  <c r="BF467"/>
  <c r="T467"/>
  <c r="R467"/>
  <c r="P467"/>
  <c r="BI465"/>
  <c r="BH465"/>
  <c r="BG465"/>
  <c r="BF465"/>
  <c r="T465"/>
  <c r="R465"/>
  <c r="P465"/>
  <c r="BI463"/>
  <c r="BH463"/>
  <c r="BG463"/>
  <c r="BF463"/>
  <c r="T463"/>
  <c r="R463"/>
  <c r="P463"/>
  <c r="BI461"/>
  <c r="BH461"/>
  <c r="BG461"/>
  <c r="BF461"/>
  <c r="T461"/>
  <c r="R461"/>
  <c r="P461"/>
  <c r="BI459"/>
  <c r="BH459"/>
  <c r="BG459"/>
  <c r="BF459"/>
  <c r="T459"/>
  <c r="R459"/>
  <c r="P459"/>
  <c r="BI456"/>
  <c r="BH456"/>
  <c r="BG456"/>
  <c r="BF456"/>
  <c r="T456"/>
  <c r="R456"/>
  <c r="P456"/>
  <c r="BI450"/>
  <c r="BH450"/>
  <c r="BG450"/>
  <c r="BF450"/>
  <c r="T450"/>
  <c r="R450"/>
  <c r="P450"/>
  <c r="BI448"/>
  <c r="BH448"/>
  <c r="BG448"/>
  <c r="BF448"/>
  <c r="T448"/>
  <c r="R448"/>
  <c r="P448"/>
  <c r="BI444"/>
  <c r="BH444"/>
  <c r="BG444"/>
  <c r="BF444"/>
  <c r="T444"/>
  <c r="R444"/>
  <c r="P444"/>
  <c r="BI442"/>
  <c r="BH442"/>
  <c r="BG442"/>
  <c r="BF442"/>
  <c r="T442"/>
  <c r="R442"/>
  <c r="P442"/>
  <c r="BI439"/>
  <c r="BH439"/>
  <c r="BG439"/>
  <c r="BF439"/>
  <c r="T439"/>
  <c r="R439"/>
  <c r="P439"/>
  <c r="BI436"/>
  <c r="BH436"/>
  <c r="BG436"/>
  <c r="BF436"/>
  <c r="T436"/>
  <c r="R436"/>
  <c r="P436"/>
  <c r="BI434"/>
  <c r="BH434"/>
  <c r="BG434"/>
  <c r="BF434"/>
  <c r="T434"/>
  <c r="R434"/>
  <c r="P434"/>
  <c r="BI431"/>
  <c r="BH431"/>
  <c r="BG431"/>
  <c r="BF431"/>
  <c r="T431"/>
  <c r="R431"/>
  <c r="P431"/>
  <c r="BI428"/>
  <c r="BH428"/>
  <c r="BG428"/>
  <c r="BF428"/>
  <c r="T428"/>
  <c r="R428"/>
  <c r="P428"/>
  <c r="BI426"/>
  <c r="BH426"/>
  <c r="BG426"/>
  <c r="BF426"/>
  <c r="T426"/>
  <c r="R426"/>
  <c r="P426"/>
  <c r="BI424"/>
  <c r="BH424"/>
  <c r="BG424"/>
  <c r="BF424"/>
  <c r="T424"/>
  <c r="R424"/>
  <c r="P424"/>
  <c r="BI422"/>
  <c r="BH422"/>
  <c r="BG422"/>
  <c r="BF422"/>
  <c r="T422"/>
  <c r="R422"/>
  <c r="P422"/>
  <c r="BI420"/>
  <c r="BH420"/>
  <c r="BG420"/>
  <c r="BF420"/>
  <c r="T420"/>
  <c r="R420"/>
  <c r="P420"/>
  <c r="BI418"/>
  <c r="BH418"/>
  <c r="BG418"/>
  <c r="BF418"/>
  <c r="T418"/>
  <c r="R418"/>
  <c r="P418"/>
  <c r="BI416"/>
  <c r="BH416"/>
  <c r="BG416"/>
  <c r="BF416"/>
  <c r="T416"/>
  <c r="R416"/>
  <c r="P416"/>
  <c r="BI414"/>
  <c r="BH414"/>
  <c r="BG414"/>
  <c r="BF414"/>
  <c r="T414"/>
  <c r="R414"/>
  <c r="P414"/>
  <c r="BI411"/>
  <c r="BH411"/>
  <c r="BG411"/>
  <c r="BF411"/>
  <c r="T411"/>
  <c r="R411"/>
  <c r="P411"/>
  <c r="BI400"/>
  <c r="BH400"/>
  <c r="BG400"/>
  <c r="BF400"/>
  <c r="T400"/>
  <c r="R400"/>
  <c r="P400"/>
  <c r="BI391"/>
  <c r="BH391"/>
  <c r="BG391"/>
  <c r="BF391"/>
  <c r="T391"/>
  <c r="R391"/>
  <c r="P391"/>
  <c r="BI387"/>
  <c r="BH387"/>
  <c r="BG387"/>
  <c r="BF387"/>
  <c r="T387"/>
  <c r="R387"/>
  <c r="P387"/>
  <c r="BI385"/>
  <c r="BH385"/>
  <c r="BG385"/>
  <c r="BF385"/>
  <c r="T385"/>
  <c r="R385"/>
  <c r="P385"/>
  <c r="BI383"/>
  <c r="BH383"/>
  <c r="BG383"/>
  <c r="BF383"/>
  <c r="T383"/>
  <c r="R383"/>
  <c r="P383"/>
  <c r="BI380"/>
  <c r="BH380"/>
  <c r="BG380"/>
  <c r="BF380"/>
  <c r="T380"/>
  <c r="R380"/>
  <c r="P380"/>
  <c r="BI376"/>
  <c r="BH376"/>
  <c r="BG376"/>
  <c r="BF376"/>
  <c r="T376"/>
  <c r="R376"/>
  <c r="P376"/>
  <c r="BI373"/>
  <c r="BH373"/>
  <c r="BG373"/>
  <c r="BF373"/>
  <c r="T373"/>
  <c r="R373"/>
  <c r="P373"/>
  <c r="BI371"/>
  <c r="BH371"/>
  <c r="BG371"/>
  <c r="BF371"/>
  <c r="T371"/>
  <c r="R371"/>
  <c r="P371"/>
  <c r="BI366"/>
  <c r="BH366"/>
  <c r="BG366"/>
  <c r="BF366"/>
  <c r="T366"/>
  <c r="R366"/>
  <c r="P366"/>
  <c r="BI362"/>
  <c r="BH362"/>
  <c r="BG362"/>
  <c r="BF362"/>
  <c r="T362"/>
  <c r="R362"/>
  <c r="P362"/>
  <c r="BI359"/>
  <c r="BH359"/>
  <c r="BG359"/>
  <c r="BF359"/>
  <c r="T359"/>
  <c r="R359"/>
  <c r="P359"/>
  <c r="BI357"/>
  <c r="BH357"/>
  <c r="BG357"/>
  <c r="BF357"/>
  <c r="T357"/>
  <c r="R357"/>
  <c r="P357"/>
  <c r="BI353"/>
  <c r="BH353"/>
  <c r="BG353"/>
  <c r="BF353"/>
  <c r="T353"/>
  <c r="R353"/>
  <c r="P353"/>
  <c r="BI351"/>
  <c r="BH351"/>
  <c r="BG351"/>
  <c r="BF351"/>
  <c r="T351"/>
  <c r="R351"/>
  <c r="P351"/>
  <c r="BI348"/>
  <c r="BH348"/>
  <c r="BG348"/>
  <c r="BF348"/>
  <c r="T348"/>
  <c r="R348"/>
  <c r="P348"/>
  <c r="BI346"/>
  <c r="BH346"/>
  <c r="BG346"/>
  <c r="BF346"/>
  <c r="T346"/>
  <c r="R346"/>
  <c r="P346"/>
  <c r="BI344"/>
  <c r="BH344"/>
  <c r="BG344"/>
  <c r="BF344"/>
  <c r="T344"/>
  <c r="R344"/>
  <c r="P344"/>
  <c r="BI340"/>
  <c r="BH340"/>
  <c r="BG340"/>
  <c r="BF340"/>
  <c r="T340"/>
  <c r="R340"/>
  <c r="P340"/>
  <c r="BI337"/>
  <c r="BH337"/>
  <c r="BG337"/>
  <c r="BF337"/>
  <c r="T337"/>
  <c r="R337"/>
  <c r="P337"/>
  <c r="BI334"/>
  <c r="BH334"/>
  <c r="BG334"/>
  <c r="BF334"/>
  <c r="T334"/>
  <c r="R334"/>
  <c r="P334"/>
  <c r="BI331"/>
  <c r="BH331"/>
  <c r="BG331"/>
  <c r="BF331"/>
  <c r="T331"/>
  <c r="R331"/>
  <c r="P331"/>
  <c r="BI328"/>
  <c r="BH328"/>
  <c r="BG328"/>
  <c r="BF328"/>
  <c r="T328"/>
  <c r="R328"/>
  <c r="P328"/>
  <c r="BI326"/>
  <c r="BH326"/>
  <c r="BG326"/>
  <c r="BF326"/>
  <c r="T326"/>
  <c r="R326"/>
  <c r="P326"/>
  <c r="BI322"/>
  <c r="BH322"/>
  <c r="BG322"/>
  <c r="BF322"/>
  <c r="T322"/>
  <c r="R322"/>
  <c r="P322"/>
  <c r="BI320"/>
  <c r="BH320"/>
  <c r="BG320"/>
  <c r="BF320"/>
  <c r="T320"/>
  <c r="R320"/>
  <c r="P320"/>
  <c r="BI318"/>
  <c r="BH318"/>
  <c r="BG318"/>
  <c r="BF318"/>
  <c r="T318"/>
  <c r="R318"/>
  <c r="P318"/>
  <c r="BI316"/>
  <c r="BH316"/>
  <c r="BG316"/>
  <c r="BF316"/>
  <c r="T316"/>
  <c r="R316"/>
  <c r="P316"/>
  <c r="BI314"/>
  <c r="BH314"/>
  <c r="BG314"/>
  <c r="BF314"/>
  <c r="T314"/>
  <c r="R314"/>
  <c r="P314"/>
  <c r="BI312"/>
  <c r="BH312"/>
  <c r="BG312"/>
  <c r="BF312"/>
  <c r="T312"/>
  <c r="R312"/>
  <c r="P312"/>
  <c r="BI310"/>
  <c r="BH310"/>
  <c r="BG310"/>
  <c r="BF310"/>
  <c r="T310"/>
  <c r="R310"/>
  <c r="P310"/>
  <c r="BI308"/>
  <c r="BH308"/>
  <c r="BG308"/>
  <c r="BF308"/>
  <c r="T308"/>
  <c r="R308"/>
  <c r="P308"/>
  <c r="BI305"/>
  <c r="BH305"/>
  <c r="BG305"/>
  <c r="BF305"/>
  <c r="T305"/>
  <c r="R305"/>
  <c r="P305"/>
  <c r="BI302"/>
  <c r="BH302"/>
  <c r="BG302"/>
  <c r="BF302"/>
  <c r="T302"/>
  <c r="R302"/>
  <c r="P302"/>
  <c r="BI299"/>
  <c r="BH299"/>
  <c r="BG299"/>
  <c r="BF299"/>
  <c r="T299"/>
  <c r="R299"/>
  <c r="P299"/>
  <c r="BI296"/>
  <c r="BH296"/>
  <c r="BG296"/>
  <c r="BF296"/>
  <c r="T296"/>
  <c r="R296"/>
  <c r="P296"/>
  <c r="BI294"/>
  <c r="BH294"/>
  <c r="BG294"/>
  <c r="BF294"/>
  <c r="T294"/>
  <c r="R294"/>
  <c r="P294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3"/>
  <c r="BH273"/>
  <c r="BG273"/>
  <c r="BF273"/>
  <c r="T273"/>
  <c r="R273"/>
  <c r="P273"/>
  <c r="BI271"/>
  <c r="BH271"/>
  <c r="BG271"/>
  <c r="BF271"/>
  <c r="T271"/>
  <c r="R271"/>
  <c r="P271"/>
  <c r="BI268"/>
  <c r="BH268"/>
  <c r="BG268"/>
  <c r="BF268"/>
  <c r="T268"/>
  <c r="R268"/>
  <c r="P268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R246"/>
  <c r="P246"/>
  <c r="BI244"/>
  <c r="BH244"/>
  <c r="BG244"/>
  <c r="BF244"/>
  <c r="T244"/>
  <c r="R244"/>
  <c r="P244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46"/>
  <c r="BH146"/>
  <c r="BG146"/>
  <c r="BF146"/>
  <c r="T146"/>
  <c r="R146"/>
  <c r="P146"/>
  <c r="BI140"/>
  <c r="BH140"/>
  <c r="BG140"/>
  <c r="BF140"/>
  <c r="T140"/>
  <c r="R140"/>
  <c r="P140"/>
  <c r="BI132"/>
  <c r="BH132"/>
  <c r="BG132"/>
  <c r="BF132"/>
  <c r="T132"/>
  <c r="R132"/>
  <c r="P132"/>
  <c r="J126"/>
  <c r="J125"/>
  <c r="F125"/>
  <c r="F123"/>
  <c r="E121"/>
  <c r="J92"/>
  <c r="J91"/>
  <c r="F91"/>
  <c r="F89"/>
  <c r="E87"/>
  <c r="J18"/>
  <c r="E18"/>
  <c r="F126"/>
  <c r="J17"/>
  <c r="J12"/>
  <c r="J123"/>
  <c r="E7"/>
  <c r="E119"/>
  <c i="2" r="J37"/>
  <c r="J36"/>
  <c i="1" r="AY95"/>
  <c i="2" r="J35"/>
  <c i="1" r="AX95"/>
  <c i="2" r="BI182"/>
  <c r="BH182"/>
  <c r="BG182"/>
  <c r="BF182"/>
  <c r="T182"/>
  <c r="T181"/>
  <c r="R182"/>
  <c r="R181"/>
  <c r="P182"/>
  <c r="P181"/>
  <c r="BI179"/>
  <c r="BH179"/>
  <c r="BG179"/>
  <c r="BF179"/>
  <c r="T179"/>
  <c r="R179"/>
  <c r="P179"/>
  <c r="BI175"/>
  <c r="BH175"/>
  <c r="BG175"/>
  <c r="BF175"/>
  <c r="T175"/>
  <c r="R175"/>
  <c r="P175"/>
  <c r="BI171"/>
  <c r="BH171"/>
  <c r="BG171"/>
  <c r="BF171"/>
  <c r="T171"/>
  <c r="R171"/>
  <c r="P171"/>
  <c r="BI167"/>
  <c r="BH167"/>
  <c r="BG167"/>
  <c r="BF167"/>
  <c r="T167"/>
  <c r="R167"/>
  <c r="P167"/>
  <c r="BI158"/>
  <c r="BH158"/>
  <c r="BG158"/>
  <c r="BF158"/>
  <c r="T158"/>
  <c r="R158"/>
  <c r="P158"/>
  <c r="BI155"/>
  <c r="BH155"/>
  <c r="BG155"/>
  <c r="BF155"/>
  <c r="T155"/>
  <c r="R155"/>
  <c r="P155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32"/>
  <c r="BH132"/>
  <c r="BG132"/>
  <c r="BF132"/>
  <c r="T132"/>
  <c r="R132"/>
  <c r="P132"/>
  <c r="BI128"/>
  <c r="BH128"/>
  <c r="BG128"/>
  <c r="BF128"/>
  <c r="T128"/>
  <c r="R128"/>
  <c r="P128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92"/>
  <c r="J17"/>
  <c r="J12"/>
  <c r="J115"/>
  <c r="E7"/>
  <c r="E111"/>
  <c i="1" r="L90"/>
  <c r="AM90"/>
  <c r="AM89"/>
  <c r="L89"/>
  <c r="AM87"/>
  <c r="L87"/>
  <c r="L85"/>
  <c r="L84"/>
  <c i="3" r="J519"/>
  <c r="J479"/>
  <c r="J456"/>
  <c r="J442"/>
  <c r="J428"/>
  <c r="J420"/>
  <c r="J366"/>
  <c r="J337"/>
  <c r="J328"/>
  <c r="BK316"/>
  <c r="BK282"/>
  <c r="BK265"/>
  <c r="J252"/>
  <c r="J224"/>
  <c r="J210"/>
  <c r="BK177"/>
  <c r="BK156"/>
  <c r="J614"/>
  <c r="BK581"/>
  <c r="J540"/>
  <c r="BK499"/>
  <c r="BK477"/>
  <c r="BK467"/>
  <c r="J416"/>
  <c r="BK385"/>
  <c r="BK357"/>
  <c r="J340"/>
  <c r="J302"/>
  <c r="J282"/>
  <c r="BK271"/>
  <c r="BK259"/>
  <c r="BK244"/>
  <c r="BK226"/>
  <c r="J187"/>
  <c r="BK154"/>
  <c r="J612"/>
  <c r="J566"/>
  <c r="BK528"/>
  <c r="BK507"/>
  <c r="J497"/>
  <c r="BK473"/>
  <c r="BK442"/>
  <c r="J431"/>
  <c r="J418"/>
  <c r="J373"/>
  <c r="BK362"/>
  <c r="BK340"/>
  <c r="BK328"/>
  <c r="J314"/>
  <c r="BK290"/>
  <c r="BK276"/>
  <c r="J261"/>
  <c r="BK241"/>
  <c r="BK222"/>
  <c r="BK214"/>
  <c r="J201"/>
  <c r="J194"/>
  <c r="J162"/>
  <c r="J140"/>
  <c r="J595"/>
  <c r="J569"/>
  <c r="BK544"/>
  <c r="BK519"/>
  <c r="BK493"/>
  <c r="J473"/>
  <c r="J439"/>
  <c r="BK418"/>
  <c r="J383"/>
  <c r="J362"/>
  <c r="J334"/>
  <c r="BK314"/>
  <c r="J305"/>
  <c r="J276"/>
  <c r="J246"/>
  <c r="BK239"/>
  <c r="BK233"/>
  <c r="J218"/>
  <c r="BK201"/>
  <c r="BK191"/>
  <c r="J180"/>
  <c r="J146"/>
  <c i="4" r="BK557"/>
  <c r="J512"/>
  <c r="BK488"/>
  <c r="J462"/>
  <c r="J450"/>
  <c r="J433"/>
  <c r="BK414"/>
  <c r="BK383"/>
  <c r="J377"/>
  <c r="J348"/>
  <c r="J331"/>
  <c r="J316"/>
  <c r="J299"/>
  <c r="J269"/>
  <c r="BK258"/>
  <c r="BK230"/>
  <c r="BK214"/>
  <c r="BK204"/>
  <c r="BK198"/>
  <c r="J194"/>
  <c r="BK174"/>
  <c r="BK148"/>
  <c r="J557"/>
  <c r="BK532"/>
  <c r="BK478"/>
  <c r="BK445"/>
  <c r="BK437"/>
  <c r="J417"/>
  <c r="BK406"/>
  <c r="BK381"/>
  <c r="BK367"/>
  <c r="J296"/>
  <c r="J282"/>
  <c r="J272"/>
  <c r="J248"/>
  <c r="BK232"/>
  <c r="BK218"/>
  <c r="J214"/>
  <c r="J206"/>
  <c r="J202"/>
  <c r="BK200"/>
  <c r="J188"/>
  <c r="BK181"/>
  <c r="J165"/>
  <c r="J131"/>
  <c r="J515"/>
  <c r="BK499"/>
  <c r="BK484"/>
  <c r="BK462"/>
  <c r="J427"/>
  <c r="BK417"/>
  <c r="BK398"/>
  <c r="J390"/>
  <c r="BK379"/>
  <c r="BK346"/>
  <c r="BK329"/>
  <c r="J301"/>
  <c r="J290"/>
  <c r="J279"/>
  <c r="BK263"/>
  <c r="BK248"/>
  <c r="J239"/>
  <c r="BK226"/>
  <c r="BK212"/>
  <c r="J190"/>
  <c r="J153"/>
  <c r="BK142"/>
  <c r="J559"/>
  <c r="J532"/>
  <c r="BK476"/>
  <c r="J460"/>
  <c r="BK439"/>
  <c r="J420"/>
  <c r="BK390"/>
  <c r="BK354"/>
  <c r="BK331"/>
  <c r="BK325"/>
  <c r="BK320"/>
  <c r="BK309"/>
  <c r="BK293"/>
  <c r="BK269"/>
  <c r="J253"/>
  <c r="J241"/>
  <c r="J218"/>
  <c r="BK194"/>
  <c r="J174"/>
  <c i="5" r="J476"/>
  <c r="J458"/>
  <c r="BK432"/>
  <c r="BK413"/>
  <c r="J386"/>
  <c r="J373"/>
  <c r="BK359"/>
  <c r="J334"/>
  <c r="J299"/>
  <c r="BK272"/>
  <c r="J265"/>
  <c r="BK234"/>
  <c r="J211"/>
  <c r="J193"/>
  <c r="J184"/>
  <c r="BK170"/>
  <c r="J475"/>
  <c r="BK435"/>
  <c r="BK414"/>
  <c r="BK399"/>
  <c r="BK376"/>
  <c r="BK356"/>
  <c r="J338"/>
  <c r="BK319"/>
  <c r="J302"/>
  <c r="J278"/>
  <c r="BK240"/>
  <c r="BK211"/>
  <c r="J189"/>
  <c r="BK176"/>
  <c r="J147"/>
  <c r="J441"/>
  <c r="J404"/>
  <c r="BK391"/>
  <c r="J362"/>
  <c r="J329"/>
  <c r="BK306"/>
  <c r="J284"/>
  <c r="BK265"/>
  <c r="J250"/>
  <c r="J237"/>
  <c r="J217"/>
  <c r="BK202"/>
  <c r="J200"/>
  <c r="BK160"/>
  <c r="BK475"/>
  <c r="J444"/>
  <c r="BK419"/>
  <c r="J407"/>
  <c r="J397"/>
  <c r="BK382"/>
  <c r="BK352"/>
  <c r="J331"/>
  <c r="J310"/>
  <c r="J270"/>
  <c r="J246"/>
  <c r="BK231"/>
  <c r="J222"/>
  <c r="J209"/>
  <c r="J195"/>
  <c r="J191"/>
  <c i="6" r="BK375"/>
  <c r="J352"/>
  <c r="BK337"/>
  <c r="BK328"/>
  <c r="J310"/>
  <c r="J280"/>
  <c i="2" r="BK167"/>
  <c r="J151"/>
  <c r="BK134"/>
  <c r="J128"/>
  <c r="J182"/>
  <c r="J175"/>
  <c r="J167"/>
  <c r="BK142"/>
  <c r="J124"/>
  <c r="J179"/>
  <c r="J155"/>
  <c r="BK145"/>
  <c r="BK132"/>
  <c i="3" r="BK595"/>
  <c r="BK578"/>
  <c r="BK566"/>
  <c r="J536"/>
  <c r="BK516"/>
  <c r="J493"/>
  <c r="BK475"/>
  <c r="J461"/>
  <c r="BK444"/>
  <c r="BK431"/>
  <c r="BK414"/>
  <c r="J353"/>
  <c r="J346"/>
  <c r="J331"/>
  <c r="J322"/>
  <c r="J286"/>
  <c r="J268"/>
  <c r="BK256"/>
  <c r="J237"/>
  <c r="BK220"/>
  <c r="J208"/>
  <c r="J174"/>
  <c r="BK621"/>
  <c r="BK585"/>
  <c r="BK551"/>
  <c r="BK536"/>
  <c r="BK497"/>
  <c r="J471"/>
  <c r="J463"/>
  <c r="BK420"/>
  <c r="BK387"/>
  <c r="BK359"/>
  <c r="J344"/>
  <c r="BK310"/>
  <c r="BK288"/>
  <c r="BK278"/>
  <c r="J263"/>
  <c r="BK249"/>
  <c r="J228"/>
  <c r="BK206"/>
  <c r="J183"/>
  <c r="J622"/>
  <c r="J575"/>
  <c r="BK548"/>
  <c r="J516"/>
  <c r="J502"/>
  <c r="BK479"/>
  <c r="J467"/>
  <c r="BK456"/>
  <c r="BK434"/>
  <c r="J411"/>
  <c r="J380"/>
  <c r="BK371"/>
  <c r="BK331"/>
  <c r="J318"/>
  <c r="BK296"/>
  <c r="J280"/>
  <c r="J273"/>
  <c r="J259"/>
  <c r="BK235"/>
  <c r="BK218"/>
  <c r="BK212"/>
  <c r="J198"/>
  <c r="BK189"/>
  <c r="BK146"/>
  <c r="BK614"/>
  <c r="J578"/>
  <c r="J551"/>
  <c r="J533"/>
  <c r="J507"/>
  <c r="J486"/>
  <c r="BK471"/>
  <c r="BK426"/>
  <c r="J414"/>
  <c r="BK380"/>
  <c r="J359"/>
  <c r="J326"/>
  <c r="J312"/>
  <c r="J296"/>
  <c r="J256"/>
  <c r="J241"/>
  <c r="J226"/>
  <c r="BK210"/>
  <c r="J196"/>
  <c r="BK185"/>
  <c r="J154"/>
  <c i="4" r="J567"/>
  <c r="BK524"/>
  <c r="BK497"/>
  <c r="J484"/>
  <c r="BK460"/>
  <c r="J447"/>
  <c r="J431"/>
  <c r="BK400"/>
  <c r="J370"/>
  <c r="J354"/>
  <c r="BK338"/>
  <c r="BK318"/>
  <c r="J303"/>
  <c r="BK284"/>
  <c r="J263"/>
  <c r="J234"/>
  <c r="J226"/>
  <c r="J208"/>
  <c r="BK202"/>
  <c r="BK190"/>
  <c r="J171"/>
  <c r="BK566"/>
  <c r="J536"/>
  <c r="BK518"/>
  <c r="BK450"/>
  <c r="J439"/>
  <c r="BK429"/>
  <c r="J412"/>
  <c r="BK387"/>
  <c r="J375"/>
  <c r="BK323"/>
  <c r="J204"/>
  <c r="J198"/>
  <c r="J184"/>
  <c r="J177"/>
  <c r="BK136"/>
  <c r="J518"/>
  <c r="J509"/>
  <c r="BK474"/>
  <c r="J457"/>
  <c r="BK425"/>
  <c r="BK408"/>
  <c r="BK403"/>
  <c r="J387"/>
  <c r="BK361"/>
  <c r="BK343"/>
  <c r="J312"/>
  <c r="BK296"/>
  <c r="BK282"/>
  <c r="J265"/>
  <c r="BK253"/>
  <c r="J245"/>
  <c r="J224"/>
  <c r="BK210"/>
  <c r="J186"/>
  <c r="BK150"/>
  <c r="BK567"/>
  <c r="BK536"/>
  <c r="J480"/>
  <c r="BK471"/>
  <c r="BK455"/>
  <c r="J425"/>
  <c r="J392"/>
  <c r="BK370"/>
  <c r="J346"/>
  <c r="J323"/>
  <c r="BK312"/>
  <c r="BK303"/>
  <c r="J275"/>
  <c r="J258"/>
  <c r="J243"/>
  <c r="BK220"/>
  <c r="J192"/>
  <c r="BK171"/>
  <c i="5" r="J471"/>
  <c r="J456"/>
  <c r="J417"/>
  <c r="BK393"/>
  <c r="J368"/>
  <c r="J352"/>
  <c r="J342"/>
  <c r="BK291"/>
  <c r="J282"/>
  <c r="J259"/>
  <c r="J231"/>
  <c r="J198"/>
  <c r="J186"/>
  <c r="BK173"/>
  <c r="J157"/>
  <c r="BK452"/>
  <c r="BK417"/>
  <c r="BK386"/>
  <c r="BK370"/>
  <c r="BK354"/>
  <c r="J340"/>
  <c r="BK326"/>
  <c r="BK304"/>
  <c r="BK267"/>
  <c r="BK237"/>
  <c r="J202"/>
  <c r="BK184"/>
  <c r="J155"/>
  <c r="J467"/>
  <c r="BK416"/>
  <c r="BK397"/>
  <c r="BK368"/>
  <c r="J344"/>
  <c r="BK287"/>
  <c r="BK278"/>
  <c r="BK263"/>
  <c r="BK246"/>
  <c r="BK226"/>
  <c r="BK209"/>
  <c r="BK195"/>
  <c r="J176"/>
  <c r="J141"/>
  <c r="BK456"/>
  <c r="J432"/>
  <c r="BK415"/>
  <c r="J402"/>
  <c r="BK395"/>
  <c r="J384"/>
  <c r="J376"/>
  <c r="BK340"/>
  <c r="BK329"/>
  <c r="J304"/>
  <c r="BK250"/>
  <c r="BK243"/>
  <c r="J224"/>
  <c r="BK214"/>
  <c r="BK204"/>
  <c r="BK157"/>
  <c i="6" r="BK354"/>
  <c r="J348"/>
  <c r="BK345"/>
  <c r="J338"/>
  <c r="J333"/>
  <c r="BK324"/>
  <c r="BK295"/>
  <c r="J273"/>
  <c r="BK241"/>
  <c r="J222"/>
  <c r="J217"/>
  <c r="J198"/>
  <c r="BK185"/>
  <c r="BK164"/>
  <c r="BK142"/>
  <c r="J136"/>
  <c r="BK371"/>
  <c r="BK355"/>
  <c r="BK340"/>
  <c r="J337"/>
  <c r="J330"/>
  <c r="J325"/>
  <c r="BK320"/>
  <c r="BK313"/>
  <c r="J301"/>
  <c r="J274"/>
  <c r="J261"/>
  <c r="BK248"/>
  <c r="BK226"/>
  <c r="J219"/>
  <c r="J165"/>
  <c r="BK153"/>
  <c r="BK136"/>
  <c r="J375"/>
  <c r="BK373"/>
  <c r="J371"/>
  <c r="J354"/>
  <c r="J350"/>
  <c r="J345"/>
  <c r="J342"/>
  <c r="J339"/>
  <c r="J334"/>
  <c r="BK329"/>
  <c r="J323"/>
  <c r="BK318"/>
  <c r="J284"/>
  <c r="BK282"/>
  <c r="BK280"/>
  <c r="BK245"/>
  <c r="BK227"/>
  <c r="BK217"/>
  <c r="BK209"/>
  <c r="J185"/>
  <c r="J173"/>
  <c r="J153"/>
  <c r="J145"/>
  <c r="BK369"/>
  <c r="BK353"/>
  <c r="J347"/>
  <c r="BK331"/>
  <c r="BK325"/>
  <c r="J313"/>
  <c r="J295"/>
  <c r="BK284"/>
  <c r="J269"/>
  <c r="J248"/>
  <c r="J226"/>
  <c r="BK219"/>
  <c r="BK198"/>
  <c r="J164"/>
  <c r="J149"/>
  <c r="BK145"/>
  <c r="BK135"/>
  <c i="2" r="BK175"/>
  <c r="J145"/>
  <c r="J132"/>
  <c i="1" r="AS94"/>
  <c i="2" r="J171"/>
  <c r="J148"/>
  <c r="BK128"/>
  <c r="BK158"/>
  <c r="BK148"/>
  <c r="J134"/>
  <c i="3" r="J610"/>
  <c r="J585"/>
  <c r="BK569"/>
  <c r="J544"/>
  <c r="BK533"/>
  <c r="J504"/>
  <c r="BK486"/>
  <c r="BK463"/>
  <c r="J448"/>
  <c r="J434"/>
  <c r="BK424"/>
  <c r="BK400"/>
  <c r="J351"/>
  <c r="BK334"/>
  <c r="BK326"/>
  <c r="BK302"/>
  <c r="BK280"/>
  <c r="BK263"/>
  <c r="J254"/>
  <c r="BK228"/>
  <c r="BK216"/>
  <c r="J204"/>
  <c r="BK159"/>
  <c r="BK610"/>
  <c r="BK575"/>
  <c r="BK538"/>
  <c r="J528"/>
  <c r="J484"/>
  <c r="J469"/>
  <c r="BK450"/>
  <c r="J400"/>
  <c r="BK383"/>
  <c r="BK351"/>
  <c r="BK318"/>
  <c r="BK305"/>
  <c r="BK286"/>
  <c r="BK268"/>
  <c r="BK252"/>
  <c r="J230"/>
  <c r="J214"/>
  <c r="J185"/>
  <c r="BK180"/>
  <c r="J593"/>
  <c r="J554"/>
  <c r="J522"/>
  <c r="BK504"/>
  <c r="BK481"/>
  <c r="BK469"/>
  <c r="J459"/>
  <c r="BK436"/>
  <c r="J422"/>
  <c r="J391"/>
  <c r="BK366"/>
  <c r="BK353"/>
  <c r="J320"/>
  <c r="J308"/>
  <c r="J288"/>
  <c r="J265"/>
  <c r="BK254"/>
  <c r="BK237"/>
  <c r="J233"/>
  <c r="J216"/>
  <c r="BK204"/>
  <c r="J191"/>
  <c r="J159"/>
  <c r="BK132"/>
  <c r="BK589"/>
  <c r="BK556"/>
  <c r="BK540"/>
  <c r="J531"/>
  <c r="BK502"/>
  <c r="J481"/>
  <c r="BK448"/>
  <c r="BK422"/>
  <c r="BK411"/>
  <c r="J376"/>
  <c r="BK346"/>
  <c r="BK322"/>
  <c r="J310"/>
  <c r="BK294"/>
  <c r="J249"/>
  <c r="J235"/>
  <c r="BK230"/>
  <c r="J212"/>
  <c r="BK198"/>
  <c r="BK187"/>
  <c r="J177"/>
  <c r="BK140"/>
  <c i="4" r="J538"/>
  <c r="BK509"/>
  <c r="J491"/>
  <c r="BK480"/>
  <c r="BK452"/>
  <c r="BK435"/>
  <c r="BK422"/>
  <c r="BK385"/>
  <c r="J372"/>
  <c r="J361"/>
  <c r="BK334"/>
  <c r="BK306"/>
  <c r="J287"/>
  <c r="BK267"/>
  <c r="J256"/>
  <c r="J232"/>
  <c r="BK224"/>
  <c r="BK206"/>
  <c r="J196"/>
  <c r="J181"/>
  <c r="BK165"/>
  <c r="BK131"/>
  <c r="BK555"/>
  <c r="BK528"/>
  <c r="J476"/>
  <c r="J443"/>
  <c r="J435"/>
  <c r="BK427"/>
  <c r="J408"/>
  <c r="J385"/>
  <c r="BK372"/>
  <c r="BK316"/>
  <c r="BK287"/>
  <c r="BK275"/>
  <c r="BK234"/>
  <c r="BK228"/>
  <c r="J216"/>
  <c r="J212"/>
  <c r="BK196"/>
  <c r="BK186"/>
  <c r="J179"/>
  <c r="BK153"/>
  <c r="J150"/>
  <c r="J528"/>
  <c r="BK512"/>
  <c r="BK491"/>
  <c r="J471"/>
  <c r="J437"/>
  <c r="BK420"/>
  <c r="J406"/>
  <c r="BK392"/>
  <c r="J383"/>
  <c r="BK350"/>
  <c r="J338"/>
  <c r="J309"/>
  <c r="J293"/>
  <c r="BK277"/>
  <c r="J260"/>
  <c r="BK250"/>
  <c r="BK243"/>
  <c r="J230"/>
  <c r="J220"/>
  <c r="BK192"/>
  <c r="BK184"/>
  <c r="J148"/>
  <c r="J566"/>
  <c r="BK515"/>
  <c r="J478"/>
  <c r="J465"/>
  <c r="J441"/>
  <c r="J403"/>
  <c r="BK375"/>
  <c r="J350"/>
  <c r="J334"/>
  <c r="J329"/>
  <c r="J318"/>
  <c r="J306"/>
  <c r="J284"/>
  <c r="BK260"/>
  <c r="J250"/>
  <c r="BK239"/>
  <c r="BK216"/>
  <c r="BK179"/>
  <c r="BK168"/>
  <c i="5" r="J469"/>
  <c r="BK441"/>
  <c r="J419"/>
  <c r="J410"/>
  <c r="BK384"/>
  <c r="J370"/>
  <c r="J356"/>
  <c r="BK344"/>
  <c r="BK302"/>
  <c r="BK284"/>
  <c r="J267"/>
  <c r="J253"/>
  <c r="BK200"/>
  <c r="BK189"/>
  <c r="J182"/>
  <c r="J160"/>
  <c r="BK458"/>
  <c r="J429"/>
  <c r="BK410"/>
  <c r="BK378"/>
  <c r="J359"/>
  <c r="BK342"/>
  <c r="BK336"/>
  <c r="BK310"/>
  <c r="J296"/>
  <c r="J263"/>
  <c r="BK229"/>
  <c r="J204"/>
  <c r="BK186"/>
  <c r="J170"/>
  <c r="BK469"/>
  <c r="BK444"/>
  <c r="BK407"/>
  <c r="J395"/>
  <c r="J364"/>
  <c r="BK346"/>
  <c r="J319"/>
  <c r="BK282"/>
  <c r="J272"/>
  <c r="BK253"/>
  <c r="J240"/>
  <c r="J219"/>
  <c r="J207"/>
  <c r="BK182"/>
  <c r="BK147"/>
  <c r="BK471"/>
  <c r="J438"/>
  <c r="J416"/>
  <c r="BK404"/>
  <c r="J393"/>
  <c r="BK380"/>
  <c r="BK373"/>
  <c r="BK338"/>
  <c r="J326"/>
  <c r="BK296"/>
  <c r="J256"/>
  <c r="J234"/>
  <c r="J226"/>
  <c r="BK217"/>
  <c r="BK207"/>
  <c r="BK193"/>
  <c r="J132"/>
  <c i="6" r="J372"/>
  <c r="BK342"/>
  <c r="BK336"/>
  <c r="J331"/>
  <c r="BK323"/>
  <c r="BK274"/>
  <c r="J242"/>
  <c r="J227"/>
  <c r="J220"/>
  <c r="J199"/>
  <c r="BK188"/>
  <c r="J183"/>
  <c r="J161"/>
  <c r="BK139"/>
  <c r="J369"/>
  <c r="J346"/>
  <c r="J341"/>
  <c r="BK338"/>
  <c r="J332"/>
  <c r="BK327"/>
  <c r="J321"/>
  <c r="J318"/>
  <c r="J309"/>
  <c r="BK288"/>
  <c r="BK273"/>
  <c r="J257"/>
  <c r="BK243"/>
  <c r="J223"/>
  <c r="J209"/>
  <c r="J157"/>
  <c r="BK156"/>
  <c r="J139"/>
  <c r="J135"/>
  <c r="J374"/>
  <c r="J364"/>
  <c r="J353"/>
  <c r="BK348"/>
  <c r="J344"/>
  <c r="BK341"/>
  <c r="BK335"/>
  <c r="BK332"/>
  <c r="J328"/>
  <c r="J326"/>
  <c r="J320"/>
  <c r="J290"/>
  <c r="J283"/>
  <c r="BK261"/>
  <c r="J243"/>
  <c r="BK220"/>
  <c r="BK214"/>
  <c r="J188"/>
  <c r="J184"/>
  <c r="BK161"/>
  <c r="BK157"/>
  <c r="J132"/>
  <c r="J355"/>
  <c r="BK349"/>
  <c r="J335"/>
  <c r="BK326"/>
  <c r="BK321"/>
  <c r="BK301"/>
  <c r="J288"/>
  <c r="BK283"/>
  <c r="BK252"/>
  <c r="J245"/>
  <c r="BK223"/>
  <c r="BK218"/>
  <c r="BK199"/>
  <c r="BK165"/>
  <c r="BK160"/>
  <c r="J142"/>
  <c r="BK132"/>
  <c i="2" r="BK179"/>
  <c r="J158"/>
  <c r="J142"/>
  <c r="BK124"/>
  <c r="BK155"/>
  <c r="J138"/>
  <c r="BK182"/>
  <c r="BK171"/>
  <c r="BK151"/>
  <c r="BK138"/>
  <c i="3" r="BK612"/>
  <c r="BK593"/>
  <c r="BK572"/>
  <c r="J556"/>
  <c r="J542"/>
  <c r="BK522"/>
  <c r="BK495"/>
  <c r="J465"/>
  <c r="J450"/>
  <c r="J436"/>
  <c r="J426"/>
  <c r="J371"/>
  <c r="J348"/>
  <c r="BK299"/>
  <c r="BK273"/>
  <c r="BK261"/>
  <c r="J239"/>
  <c r="J222"/>
  <c r="J206"/>
  <c r="BK162"/>
  <c r="J132"/>
  <c r="J589"/>
  <c r="J548"/>
  <c r="BK531"/>
  <c r="J495"/>
  <c r="J475"/>
  <c r="BK465"/>
  <c r="J444"/>
  <c r="BK391"/>
  <c r="BK376"/>
  <c r="BK348"/>
  <c r="BK312"/>
  <c r="J299"/>
  <c r="BK246"/>
  <c r="BK224"/>
  <c r="J189"/>
  <c r="J156"/>
  <c r="J621"/>
  <c r="J572"/>
  <c r="BK542"/>
  <c r="J513"/>
  <c r="J499"/>
  <c r="J477"/>
  <c r="BK461"/>
  <c r="BK439"/>
  <c r="BK428"/>
  <c r="BK416"/>
  <c r="J385"/>
  <c r="J357"/>
  <c r="BK337"/>
  <c r="J316"/>
  <c r="J294"/>
  <c r="J278"/>
  <c r="J271"/>
  <c r="J220"/>
  <c r="BK208"/>
  <c r="BK196"/>
  <c r="BK174"/>
  <c r="J152"/>
  <c r="BK622"/>
  <c r="J581"/>
  <c r="BK554"/>
  <c r="J538"/>
  <c r="BK513"/>
  <c r="BK484"/>
  <c r="BK459"/>
  <c r="J424"/>
  <c r="J387"/>
  <c r="BK373"/>
  <c r="BK344"/>
  <c r="BK320"/>
  <c r="BK308"/>
  <c r="J290"/>
  <c r="J244"/>
  <c r="BK194"/>
  <c r="BK183"/>
  <c r="BK152"/>
  <c i="4" r="BK559"/>
  <c r="BK521"/>
  <c r="J499"/>
  <c r="BK482"/>
  <c r="J455"/>
  <c r="J445"/>
  <c r="J429"/>
  <c r="J398"/>
  <c r="J381"/>
  <c r="J367"/>
  <c r="J343"/>
  <c r="J325"/>
  <c r="BK301"/>
  <c r="BK279"/>
  <c r="BK265"/>
  <c r="BK236"/>
  <c r="J228"/>
  <c r="J210"/>
  <c r="BK538"/>
  <c r="J521"/>
  <c r="BK465"/>
  <c r="BK441"/>
  <c r="BK431"/>
  <c r="J414"/>
  <c r="BK395"/>
  <c r="BK377"/>
  <c r="J320"/>
  <c r="BK290"/>
  <c r="J277"/>
  <c r="J267"/>
  <c r="J222"/>
  <c r="J524"/>
  <c r="J497"/>
  <c r="J482"/>
  <c r="J452"/>
  <c r="BK447"/>
  <c r="BK443"/>
  <c r="J422"/>
  <c r="BK412"/>
  <c r="J395"/>
  <c r="BK241"/>
  <c r="BK222"/>
  <c r="BK208"/>
  <c r="BK188"/>
  <c r="J168"/>
  <c r="J136"/>
  <c r="J555"/>
  <c r="J488"/>
  <c r="J474"/>
  <c r="BK457"/>
  <c r="BK433"/>
  <c r="J400"/>
  <c r="J379"/>
  <c r="BK348"/>
  <c r="BK299"/>
  <c r="BK272"/>
  <c r="BK256"/>
  <c r="BK245"/>
  <c r="J236"/>
  <c r="J200"/>
  <c r="BK177"/>
  <c r="J142"/>
  <c i="5" r="BK467"/>
  <c r="J435"/>
  <c r="J415"/>
  <c r="J391"/>
  <c r="J380"/>
  <c r="BK364"/>
  <c r="J349"/>
  <c r="BK331"/>
  <c r="J287"/>
  <c r="BK270"/>
  <c r="BK256"/>
  <c r="BK219"/>
  <c r="J179"/>
  <c r="BK141"/>
  <c r="J448"/>
  <c r="J413"/>
  <c r="J382"/>
  <c r="BK362"/>
  <c r="J346"/>
  <c r="BK334"/>
  <c r="J306"/>
  <c r="J291"/>
  <c r="J248"/>
  <c r="BK224"/>
  <c r="BK191"/>
  <c r="BK179"/>
  <c r="BK476"/>
  <c r="BK448"/>
  <c r="BK438"/>
  <c r="BK402"/>
  <c r="J388"/>
  <c r="J354"/>
  <c r="BK259"/>
  <c r="J243"/>
  <c r="BK222"/>
  <c r="J214"/>
  <c r="BK198"/>
  <c r="J173"/>
  <c r="BK132"/>
  <c r="J452"/>
  <c r="BK429"/>
  <c r="J414"/>
  <c r="J399"/>
  <c r="BK388"/>
  <c r="J378"/>
  <c r="BK349"/>
  <c r="J336"/>
  <c r="BK299"/>
  <c r="BK248"/>
  <c r="J229"/>
  <c r="BK155"/>
  <c i="6" r="BK364"/>
  <c r="J349"/>
  <c r="BK344"/>
  <c r="BK334"/>
  <c r="BK330"/>
  <c r="J322"/>
  <c r="J281"/>
  <c r="BK257"/>
  <c r="BK233"/>
  <c r="J221"/>
  <c r="J214"/>
  <c r="J156"/>
  <c r="J373"/>
  <c r="J343"/>
  <c r="BK339"/>
  <c r="J336"/>
  <c r="BK310"/>
  <c r="J299"/>
  <c r="BK269"/>
  <c r="J252"/>
  <c r="J241"/>
  <c r="BK221"/>
  <c r="BK184"/>
  <c r="BK372"/>
  <c r="BK352"/>
  <c r="BK347"/>
  <c r="BK343"/>
  <c r="J340"/>
  <c r="BK333"/>
  <c r="J327"/>
  <c r="BK322"/>
  <c r="BK299"/>
  <c r="BK281"/>
  <c r="J251"/>
  <c r="J233"/>
  <c r="J218"/>
  <c r="J213"/>
  <c r="BK183"/>
  <c r="J160"/>
  <c r="BK149"/>
  <c r="BK374"/>
  <c r="BK350"/>
  <c r="BK346"/>
  <c r="J329"/>
  <c r="J324"/>
  <c r="BK309"/>
  <c r="BK290"/>
  <c r="J282"/>
  <c r="BK251"/>
  <c r="BK242"/>
  <c r="BK222"/>
  <c r="BK213"/>
  <c r="BK173"/>
  <c i="3" l="1" r="R131"/>
  <c r="T193"/>
  <c r="T270"/>
  <c r="T343"/>
  <c r="T356"/>
  <c r="R370"/>
  <c r="P379"/>
  <c r="R390"/>
  <c r="R447"/>
  <c r="R501"/>
  <c r="R588"/>
  <c r="P620"/>
  <c i="4" r="T130"/>
  <c r="R176"/>
  <c r="P274"/>
  <c r="P315"/>
  <c r="BK328"/>
  <c r="J328"/>
  <c r="J102"/>
  <c r="T328"/>
  <c r="P342"/>
  <c r="R353"/>
  <c r="T411"/>
  <c r="T459"/>
  <c r="R531"/>
  <c r="P565"/>
  <c i="5" r="R131"/>
  <c r="P181"/>
  <c r="BK221"/>
  <c r="J221"/>
  <c r="J100"/>
  <c r="R221"/>
  <c r="P262"/>
  <c r="BK281"/>
  <c r="J281"/>
  <c r="J102"/>
  <c r="T281"/>
  <c r="BK298"/>
  <c r="J298"/>
  <c r="J104"/>
  <c r="R298"/>
  <c r="P309"/>
  <c r="BK367"/>
  <c r="J367"/>
  <c r="J106"/>
  <c r="T367"/>
  <c r="T401"/>
  <c r="T451"/>
  <c r="T474"/>
  <c i="2" r="BK123"/>
  <c r="J123"/>
  <c r="J98"/>
  <c r="T123"/>
  <c r="R137"/>
  <c r="R154"/>
  <c i="3" r="BK131"/>
  <c r="BK193"/>
  <c r="J193"/>
  <c r="J99"/>
  <c r="R270"/>
  <c r="R343"/>
  <c r="R356"/>
  <c r="BK390"/>
  <c r="J390"/>
  <c r="J105"/>
  <c r="BK447"/>
  <c r="J447"/>
  <c r="J106"/>
  <c r="BK501"/>
  <c r="J501"/>
  <c r="J107"/>
  <c r="BK588"/>
  <c r="J588"/>
  <c r="J108"/>
  <c r="R620"/>
  <c i="4" r="P130"/>
  <c r="T176"/>
  <c r="T274"/>
  <c r="T315"/>
  <c r="R328"/>
  <c r="T342"/>
  <c r="T353"/>
  <c r="R411"/>
  <c r="R459"/>
  <c r="P531"/>
  <c r="R565"/>
  <c i="5" r="P131"/>
  <c r="BK181"/>
  <c r="J181"/>
  <c r="J99"/>
  <c r="T181"/>
  <c r="T221"/>
  <c r="R262"/>
  <c r="P281"/>
  <c r="P298"/>
  <c r="T298"/>
  <c r="R309"/>
  <c r="P367"/>
  <c r="BK401"/>
  <c r="J401"/>
  <c r="J107"/>
  <c r="R401"/>
  <c r="P451"/>
  <c r="BK474"/>
  <c r="J474"/>
  <c r="J109"/>
  <c r="P474"/>
  <c i="6" r="T131"/>
  <c r="R232"/>
  <c r="P244"/>
  <c r="T244"/>
  <c r="R260"/>
  <c r="R300"/>
  <c r="P319"/>
  <c r="BK351"/>
  <c r="J351"/>
  <c r="J106"/>
  <c r="R351"/>
  <c i="2" r="P123"/>
  <c r="BK137"/>
  <c r="J137"/>
  <c r="J99"/>
  <c r="BK154"/>
  <c r="J154"/>
  <c r="J100"/>
  <c r="T154"/>
  <c i="3" r="P131"/>
  <c r="P193"/>
  <c r="BK270"/>
  <c r="J270"/>
  <c r="J100"/>
  <c r="BK343"/>
  <c r="J343"/>
  <c r="J101"/>
  <c r="BK356"/>
  <c r="J356"/>
  <c r="J102"/>
  <c r="P370"/>
  <c r="BK379"/>
  <c r="J379"/>
  <c r="J104"/>
  <c r="T379"/>
  <c r="P390"/>
  <c r="T447"/>
  <c r="P501"/>
  <c r="P588"/>
  <c r="T620"/>
  <c i="4" r="BK130"/>
  <c r="J130"/>
  <c r="J98"/>
  <c r="BK176"/>
  <c r="J176"/>
  <c r="J99"/>
  <c r="BK274"/>
  <c r="J274"/>
  <c r="J100"/>
  <c r="BK315"/>
  <c r="J315"/>
  <c r="J101"/>
  <c r="BK353"/>
  <c r="J353"/>
  <c r="J104"/>
  <c r="BK411"/>
  <c r="J411"/>
  <c r="J105"/>
  <c r="BK459"/>
  <c r="J459"/>
  <c r="J106"/>
  <c r="BK531"/>
  <c r="J531"/>
  <c r="J107"/>
  <c r="BK565"/>
  <c r="J565"/>
  <c r="J108"/>
  <c i="6" r="BK131"/>
  <c r="R131"/>
  <c r="P232"/>
  <c r="BK244"/>
  <c r="J244"/>
  <c r="J99"/>
  <c r="R244"/>
  <c r="P260"/>
  <c r="P300"/>
  <c r="T300"/>
  <c r="R319"/>
  <c r="P351"/>
  <c r="R370"/>
  <c i="2" r="R123"/>
  <c r="R122"/>
  <c r="R121"/>
  <c r="P137"/>
  <c r="T137"/>
  <c r="P154"/>
  <c i="3" r="T131"/>
  <c r="R193"/>
  <c r="P270"/>
  <c r="P343"/>
  <c r="P356"/>
  <c r="BK370"/>
  <c r="J370"/>
  <c r="J103"/>
  <c r="T370"/>
  <c r="R379"/>
  <c r="T390"/>
  <c r="P447"/>
  <c r="T501"/>
  <c r="T588"/>
  <c r="BK620"/>
  <c r="J620"/>
  <c r="J109"/>
  <c i="4" r="R130"/>
  <c r="P176"/>
  <c r="R274"/>
  <c r="R315"/>
  <c r="P328"/>
  <c r="BK342"/>
  <c r="J342"/>
  <c r="J103"/>
  <c r="R342"/>
  <c r="P353"/>
  <c r="P411"/>
  <c r="P459"/>
  <c r="T531"/>
  <c r="T565"/>
  <c i="5" r="BK131"/>
  <c r="T131"/>
  <c r="R181"/>
  <c r="P221"/>
  <c r="BK262"/>
  <c r="J262"/>
  <c r="J101"/>
  <c r="T262"/>
  <c r="R281"/>
  <c r="BK309"/>
  <c r="J309"/>
  <c r="J105"/>
  <c r="T309"/>
  <c r="R367"/>
  <c r="P401"/>
  <c r="BK451"/>
  <c r="J451"/>
  <c r="J108"/>
  <c r="R451"/>
  <c r="R474"/>
  <c i="6" r="P131"/>
  <c r="BK232"/>
  <c r="J232"/>
  <c r="J98"/>
  <c r="T232"/>
  <c r="BK260"/>
  <c r="J260"/>
  <c r="J100"/>
  <c r="T260"/>
  <c r="BK300"/>
  <c r="J300"/>
  <c r="J104"/>
  <c r="BK319"/>
  <c r="J319"/>
  <c r="J105"/>
  <c r="T319"/>
  <c r="T351"/>
  <c r="BK370"/>
  <c r="J370"/>
  <c r="J109"/>
  <c r="P370"/>
  <c r="T370"/>
  <c i="5" r="BK295"/>
  <c r="J295"/>
  <c r="J103"/>
  <c i="6" r="BK289"/>
  <c r="J289"/>
  <c r="J101"/>
  <c r="BK294"/>
  <c r="J294"/>
  <c r="J102"/>
  <c r="BK298"/>
  <c r="J298"/>
  <c r="J103"/>
  <c r="BK363"/>
  <c r="J363"/>
  <c r="J107"/>
  <c r="BK368"/>
  <c r="J368"/>
  <c r="J108"/>
  <c i="2" r="BK181"/>
  <c r="J181"/>
  <c r="J101"/>
  <c i="5" r="J131"/>
  <c r="J98"/>
  <c i="6" r="E120"/>
  <c r="BE136"/>
  <c r="BE183"/>
  <c r="BE184"/>
  <c r="BE185"/>
  <c r="BE198"/>
  <c r="BE199"/>
  <c r="BE214"/>
  <c r="BE220"/>
  <c r="BE223"/>
  <c r="BE227"/>
  <c r="BE233"/>
  <c r="BE248"/>
  <c r="BE257"/>
  <c r="BE273"/>
  <c r="BE274"/>
  <c r="BE295"/>
  <c r="BE313"/>
  <c r="BE322"/>
  <c r="BE327"/>
  <c r="BE333"/>
  <c r="BE335"/>
  <c r="BE337"/>
  <c r="BE339"/>
  <c r="BE341"/>
  <c r="BE342"/>
  <c r="BE343"/>
  <c r="BE345"/>
  <c r="BE371"/>
  <c r="BE373"/>
  <c r="BE135"/>
  <c r="BE139"/>
  <c r="BE164"/>
  <c r="BE219"/>
  <c r="BE221"/>
  <c r="BE222"/>
  <c r="BE241"/>
  <c r="BE252"/>
  <c r="BE269"/>
  <c r="BE301"/>
  <c r="BE309"/>
  <c r="BE310"/>
  <c r="BE324"/>
  <c r="BE330"/>
  <c r="BE336"/>
  <c r="BE348"/>
  <c r="BE354"/>
  <c r="BE355"/>
  <c r="BE364"/>
  <c r="BE375"/>
  <c r="J124"/>
  <c r="F127"/>
  <c r="BE142"/>
  <c r="BE145"/>
  <c r="BE160"/>
  <c r="BE161"/>
  <c r="BE173"/>
  <c r="BE188"/>
  <c r="BE213"/>
  <c r="BE217"/>
  <c r="BE226"/>
  <c r="BE242"/>
  <c r="BE280"/>
  <c r="BE281"/>
  <c r="BE283"/>
  <c r="BE290"/>
  <c r="BE321"/>
  <c r="BE323"/>
  <c r="BE328"/>
  <c r="BE329"/>
  <c r="BE331"/>
  <c r="BE332"/>
  <c r="BE334"/>
  <c r="BE344"/>
  <c r="BE346"/>
  <c r="BE347"/>
  <c r="BE349"/>
  <c r="BE350"/>
  <c r="BE352"/>
  <c r="BE353"/>
  <c r="BE372"/>
  <c r="BE132"/>
  <c r="BE149"/>
  <c r="BE153"/>
  <c r="BE156"/>
  <c r="BE157"/>
  <c r="BE165"/>
  <c r="BE209"/>
  <c r="BE218"/>
  <c r="BE243"/>
  <c r="BE245"/>
  <c r="BE251"/>
  <c r="BE261"/>
  <c r="BE282"/>
  <c r="BE284"/>
  <c r="BE288"/>
  <c r="BE299"/>
  <c r="BE318"/>
  <c r="BE320"/>
  <c r="BE325"/>
  <c r="BE326"/>
  <c r="BE338"/>
  <c r="BE340"/>
  <c r="BE369"/>
  <c r="BE374"/>
  <c i="4" r="BK129"/>
  <c r="J129"/>
  <c r="J97"/>
  <c i="5" r="F92"/>
  <c r="BE141"/>
  <c r="BE160"/>
  <c r="BE170"/>
  <c r="BE176"/>
  <c r="BE179"/>
  <c r="BE182"/>
  <c r="BE184"/>
  <c r="BE186"/>
  <c r="BE198"/>
  <c r="BE200"/>
  <c r="BE209"/>
  <c r="BE237"/>
  <c r="BE259"/>
  <c r="BE263"/>
  <c r="BE272"/>
  <c r="BE278"/>
  <c r="BE284"/>
  <c r="BE287"/>
  <c r="BE310"/>
  <c r="BE329"/>
  <c r="BE342"/>
  <c r="BE359"/>
  <c r="BE362"/>
  <c r="BE368"/>
  <c r="BE391"/>
  <c r="BE444"/>
  <c r="BE458"/>
  <c r="BE475"/>
  <c r="BE476"/>
  <c r="E119"/>
  <c r="BE155"/>
  <c r="BE173"/>
  <c r="BE189"/>
  <c r="BE191"/>
  <c r="BE229"/>
  <c r="BE234"/>
  <c r="BE267"/>
  <c r="BE291"/>
  <c r="BE296"/>
  <c r="BE299"/>
  <c r="BE302"/>
  <c r="BE331"/>
  <c r="BE334"/>
  <c r="BE336"/>
  <c r="BE340"/>
  <c r="BE356"/>
  <c r="BE370"/>
  <c r="BE373"/>
  <c r="BE376"/>
  <c r="BE378"/>
  <c r="BE380"/>
  <c r="BE384"/>
  <c r="BE386"/>
  <c r="BE410"/>
  <c r="BE413"/>
  <c r="BE414"/>
  <c r="BE417"/>
  <c r="BE429"/>
  <c r="BE432"/>
  <c r="BE452"/>
  <c r="BE471"/>
  <c r="J89"/>
  <c r="BE132"/>
  <c r="BE157"/>
  <c r="BE193"/>
  <c r="BE195"/>
  <c r="BE211"/>
  <c r="BE217"/>
  <c r="BE219"/>
  <c r="BE231"/>
  <c r="BE243"/>
  <c r="BE250"/>
  <c r="BE253"/>
  <c r="BE256"/>
  <c r="BE270"/>
  <c r="BE282"/>
  <c r="BE344"/>
  <c r="BE346"/>
  <c r="BE349"/>
  <c r="BE364"/>
  <c r="BE388"/>
  <c r="BE393"/>
  <c r="BE415"/>
  <c r="BE438"/>
  <c r="BE441"/>
  <c r="BE456"/>
  <c r="BE467"/>
  <c r="BE469"/>
  <c r="BE147"/>
  <c r="BE202"/>
  <c r="BE204"/>
  <c r="BE207"/>
  <c r="BE214"/>
  <c r="BE222"/>
  <c r="BE224"/>
  <c r="BE226"/>
  <c r="BE240"/>
  <c r="BE246"/>
  <c r="BE248"/>
  <c r="BE265"/>
  <c r="BE304"/>
  <c r="BE306"/>
  <c r="BE319"/>
  <c r="BE326"/>
  <c r="BE338"/>
  <c r="BE352"/>
  <c r="BE354"/>
  <c r="BE382"/>
  <c r="BE395"/>
  <c r="BE397"/>
  <c r="BE399"/>
  <c r="BE402"/>
  <c r="BE404"/>
  <c r="BE407"/>
  <c r="BE416"/>
  <c r="BE419"/>
  <c r="BE435"/>
  <c r="BE448"/>
  <c i="4" r="J89"/>
  <c r="F125"/>
  <c r="BE131"/>
  <c r="BE148"/>
  <c r="BE150"/>
  <c r="BE153"/>
  <c r="BE181"/>
  <c r="BE184"/>
  <c r="BE188"/>
  <c r="BE196"/>
  <c r="BE200"/>
  <c r="BE202"/>
  <c r="BE206"/>
  <c r="BE210"/>
  <c r="BE212"/>
  <c r="BE222"/>
  <c r="BE226"/>
  <c r="BE232"/>
  <c r="BE263"/>
  <c r="BE265"/>
  <c r="BE279"/>
  <c r="BE287"/>
  <c r="BE361"/>
  <c r="BE379"/>
  <c r="BE381"/>
  <c r="BE383"/>
  <c r="BE385"/>
  <c r="BE395"/>
  <c r="BE403"/>
  <c r="BE408"/>
  <c r="BE412"/>
  <c r="BE414"/>
  <c r="BE417"/>
  <c r="BE420"/>
  <c r="BE427"/>
  <c r="BE433"/>
  <c r="BE435"/>
  <c r="BE443"/>
  <c r="BE445"/>
  <c r="BE447"/>
  <c r="BE450"/>
  <c r="BE460"/>
  <c r="BE482"/>
  <c r="BE497"/>
  <c r="BE509"/>
  <c r="BE521"/>
  <c r="BE524"/>
  <c i="3" r="J131"/>
  <c r="J98"/>
  <c i="4" r="E85"/>
  <c r="BE171"/>
  <c r="BE174"/>
  <c r="BE179"/>
  <c r="BE194"/>
  <c r="BE198"/>
  <c r="BE204"/>
  <c r="BE214"/>
  <c r="BE228"/>
  <c r="BE234"/>
  <c r="BE256"/>
  <c r="BE269"/>
  <c r="BE272"/>
  <c r="BE284"/>
  <c r="BE303"/>
  <c r="BE312"/>
  <c r="BE316"/>
  <c r="BE318"/>
  <c r="BE323"/>
  <c r="BE331"/>
  <c r="BE429"/>
  <c r="BE431"/>
  <c r="BE439"/>
  <c r="BE478"/>
  <c r="BE518"/>
  <c r="BE532"/>
  <c r="BE555"/>
  <c r="BE557"/>
  <c r="BE567"/>
  <c r="BE142"/>
  <c r="BE165"/>
  <c r="BE168"/>
  <c r="BE190"/>
  <c r="BE192"/>
  <c r="BE208"/>
  <c r="BE224"/>
  <c r="BE230"/>
  <c r="BE236"/>
  <c r="BE241"/>
  <c r="BE243"/>
  <c r="BE250"/>
  <c r="BE253"/>
  <c r="BE258"/>
  <c r="BE260"/>
  <c r="BE267"/>
  <c r="BE277"/>
  <c r="BE282"/>
  <c r="BE299"/>
  <c r="BE301"/>
  <c r="BE306"/>
  <c r="BE309"/>
  <c r="BE325"/>
  <c r="BE329"/>
  <c r="BE334"/>
  <c r="BE338"/>
  <c r="BE343"/>
  <c r="BE346"/>
  <c r="BE350"/>
  <c r="BE354"/>
  <c r="BE370"/>
  <c r="BE372"/>
  <c r="BE390"/>
  <c r="BE398"/>
  <c r="BE400"/>
  <c r="BE422"/>
  <c r="BE452"/>
  <c r="BE457"/>
  <c r="BE465"/>
  <c r="BE480"/>
  <c r="BE484"/>
  <c r="BE488"/>
  <c r="BE491"/>
  <c r="BE499"/>
  <c r="BE512"/>
  <c r="BE136"/>
  <c r="BE177"/>
  <c r="BE186"/>
  <c r="BE216"/>
  <c r="BE218"/>
  <c r="BE220"/>
  <c r="BE239"/>
  <c r="BE245"/>
  <c r="BE248"/>
  <c r="BE275"/>
  <c r="BE290"/>
  <c r="BE293"/>
  <c r="BE296"/>
  <c r="BE320"/>
  <c r="BE348"/>
  <c r="BE367"/>
  <c r="BE375"/>
  <c r="BE377"/>
  <c r="BE387"/>
  <c r="BE392"/>
  <c r="BE406"/>
  <c r="BE425"/>
  <c r="BE437"/>
  <c r="BE441"/>
  <c r="BE455"/>
  <c r="BE462"/>
  <c r="BE471"/>
  <c r="BE474"/>
  <c r="BE476"/>
  <c r="BE515"/>
  <c r="BE528"/>
  <c r="BE536"/>
  <c r="BE538"/>
  <c r="BE559"/>
  <c r="BE566"/>
  <c i="3" r="BE132"/>
  <c r="BE140"/>
  <c r="BE156"/>
  <c r="BE162"/>
  <c r="BE204"/>
  <c r="BE206"/>
  <c r="BE214"/>
  <c r="BE220"/>
  <c r="BE222"/>
  <c r="BE252"/>
  <c r="BE259"/>
  <c r="BE261"/>
  <c r="BE263"/>
  <c r="BE268"/>
  <c r="BE271"/>
  <c r="BE278"/>
  <c r="BE280"/>
  <c r="BE286"/>
  <c r="BE296"/>
  <c r="BE316"/>
  <c r="BE337"/>
  <c r="BE346"/>
  <c r="BE351"/>
  <c r="BE353"/>
  <c r="BE431"/>
  <c r="BE442"/>
  <c r="BE450"/>
  <c r="BE461"/>
  <c r="BE465"/>
  <c r="BE475"/>
  <c r="BE477"/>
  <c r="BE495"/>
  <c r="BE522"/>
  <c r="BE566"/>
  <c r="BE572"/>
  <c i="2" r="BK122"/>
  <c r="J122"/>
  <c r="J97"/>
  <c i="3" r="J89"/>
  <c r="F92"/>
  <c r="BE154"/>
  <c r="BE177"/>
  <c r="BE183"/>
  <c r="BE224"/>
  <c r="BE226"/>
  <c r="BE228"/>
  <c r="BE246"/>
  <c r="BE249"/>
  <c r="BE265"/>
  <c r="BE282"/>
  <c r="BE299"/>
  <c r="BE302"/>
  <c r="BE322"/>
  <c r="BE344"/>
  <c r="BE348"/>
  <c r="BE400"/>
  <c r="BE414"/>
  <c r="BE424"/>
  <c r="BE426"/>
  <c r="BE444"/>
  <c r="BE448"/>
  <c r="BE463"/>
  <c r="BE484"/>
  <c r="BE513"/>
  <c r="BE531"/>
  <c r="BE533"/>
  <c r="BE536"/>
  <c r="BE538"/>
  <c r="BE581"/>
  <c r="BE585"/>
  <c r="BE589"/>
  <c r="BE595"/>
  <c r="BE612"/>
  <c r="E85"/>
  <c r="BE159"/>
  <c r="BE174"/>
  <c r="BE189"/>
  <c r="BE191"/>
  <c r="BE196"/>
  <c r="BE201"/>
  <c r="BE208"/>
  <c r="BE210"/>
  <c r="BE216"/>
  <c r="BE218"/>
  <c r="BE235"/>
  <c r="BE239"/>
  <c r="BE254"/>
  <c r="BE273"/>
  <c r="BE290"/>
  <c r="BE314"/>
  <c r="BE320"/>
  <c r="BE326"/>
  <c r="BE328"/>
  <c r="BE331"/>
  <c r="BE334"/>
  <c r="BE371"/>
  <c r="BE411"/>
  <c r="BE418"/>
  <c r="BE422"/>
  <c r="BE434"/>
  <c r="BE436"/>
  <c r="BE439"/>
  <c r="BE456"/>
  <c r="BE459"/>
  <c r="BE473"/>
  <c r="BE479"/>
  <c r="BE486"/>
  <c r="BE493"/>
  <c r="BE504"/>
  <c r="BE516"/>
  <c r="BE519"/>
  <c r="BE540"/>
  <c r="BE542"/>
  <c r="BE554"/>
  <c r="BE556"/>
  <c r="BE569"/>
  <c r="BE593"/>
  <c r="BE622"/>
  <c r="BE146"/>
  <c r="BE152"/>
  <c r="BE180"/>
  <c r="BE185"/>
  <c r="BE187"/>
  <c r="BE194"/>
  <c r="BE198"/>
  <c r="BE212"/>
  <c r="BE230"/>
  <c r="BE233"/>
  <c r="BE237"/>
  <c r="BE241"/>
  <c r="BE244"/>
  <c r="BE256"/>
  <c r="BE276"/>
  <c r="BE288"/>
  <c r="BE294"/>
  <c r="BE305"/>
  <c r="BE308"/>
  <c r="BE310"/>
  <c r="BE312"/>
  <c r="BE318"/>
  <c r="BE340"/>
  <c r="BE357"/>
  <c r="BE359"/>
  <c r="BE362"/>
  <c r="BE366"/>
  <c r="BE373"/>
  <c r="BE376"/>
  <c r="BE380"/>
  <c r="BE383"/>
  <c r="BE385"/>
  <c r="BE387"/>
  <c r="BE391"/>
  <c r="BE416"/>
  <c r="BE420"/>
  <c r="BE428"/>
  <c r="BE467"/>
  <c r="BE469"/>
  <c r="BE471"/>
  <c r="BE481"/>
  <c r="BE497"/>
  <c r="BE499"/>
  <c r="BE502"/>
  <c r="BE507"/>
  <c r="BE528"/>
  <c r="BE544"/>
  <c r="BE548"/>
  <c r="BE551"/>
  <c r="BE575"/>
  <c r="BE578"/>
  <c r="BE610"/>
  <c r="BE614"/>
  <c r="BE621"/>
  <c i="2" r="E85"/>
  <c r="F118"/>
  <c r="BE128"/>
  <c r="BE134"/>
  <c r="BE142"/>
  <c r="BE148"/>
  <c r="BE151"/>
  <c r="BE167"/>
  <c r="BE175"/>
  <c r="BE124"/>
  <c r="BE132"/>
  <c r="BE138"/>
  <c r="BE145"/>
  <c r="BE158"/>
  <c r="J89"/>
  <c r="BE155"/>
  <c r="BE171"/>
  <c r="BE179"/>
  <c r="BE182"/>
  <c r="J34"/>
  <c i="1" r="AW95"/>
  <c i="3" r="J34"/>
  <c i="1" r="AW96"/>
  <c i="4" r="F37"/>
  <c i="1" r="BD97"/>
  <c i="5" r="J34"/>
  <c i="1" r="AW98"/>
  <c i="6" r="F34"/>
  <c i="1" r="BA99"/>
  <c i="2" r="F34"/>
  <c i="1" r="BA95"/>
  <c i="2" r="F35"/>
  <c i="1" r="BB95"/>
  <c i="3" r="F35"/>
  <c i="1" r="BB96"/>
  <c i="3" r="F36"/>
  <c i="1" r="BC96"/>
  <c i="4" r="F35"/>
  <c i="1" r="BB97"/>
  <c i="5" r="F37"/>
  <c i="1" r="BD98"/>
  <c i="5" r="F34"/>
  <c i="1" r="BA98"/>
  <c i="6" r="F37"/>
  <c i="1" r="BD99"/>
  <c i="6" r="F35"/>
  <c i="1" r="BB99"/>
  <c i="2" r="F36"/>
  <c i="1" r="BC95"/>
  <c i="3" r="F34"/>
  <c i="1" r="BA96"/>
  <c i="4" r="F34"/>
  <c i="1" r="BA97"/>
  <c i="4" r="F36"/>
  <c i="1" r="BC97"/>
  <c i="2" r="F37"/>
  <c i="1" r="BD95"/>
  <c i="3" r="F37"/>
  <c i="1" r="BD96"/>
  <c i="4" r="J34"/>
  <c i="1" r="AW97"/>
  <c i="5" r="F36"/>
  <c i="1" r="BC98"/>
  <c i="5" r="F35"/>
  <c i="1" r="BB98"/>
  <c i="6" r="J34"/>
  <c i="1" r="AW99"/>
  <c i="6" r="F36"/>
  <c i="1" r="BC99"/>
  <c i="5" l="1" r="BK130"/>
  <c r="J130"/>
  <c r="J97"/>
  <c i="3" r="T130"/>
  <c r="T129"/>
  <c i="6" r="R130"/>
  <c i="3" r="BK130"/>
  <c r="J130"/>
  <c r="J97"/>
  <c i="5" r="R130"/>
  <c r="R129"/>
  <c i="4" r="T129"/>
  <c r="T128"/>
  <c i="6" r="P130"/>
  <c i="1" r="AU99"/>
  <c i="5" r="T130"/>
  <c r="T129"/>
  <c i="4" r="R129"/>
  <c r="R128"/>
  <c i="6" r="BK130"/>
  <c r="J130"/>
  <c r="J96"/>
  <c i="3" r="P130"/>
  <c r="P129"/>
  <c i="1" r="AU96"/>
  <c i="2" r="P122"/>
  <c r="P121"/>
  <c i="1" r="AU95"/>
  <c i="6" r="T130"/>
  <c i="5" r="P130"/>
  <c r="P129"/>
  <c i="1" r="AU98"/>
  <c i="4" r="P129"/>
  <c r="P128"/>
  <c i="1" r="AU97"/>
  <c i="2" r="T122"/>
  <c r="T121"/>
  <c i="3" r="R130"/>
  <c r="R129"/>
  <c i="6" r="J131"/>
  <c r="J97"/>
  <c i="4" r="BK128"/>
  <c r="J128"/>
  <c i="2" r="BK121"/>
  <c r="J121"/>
  <c r="J96"/>
  <c i="4" r="J33"/>
  <c i="1" r="AV97"/>
  <c r="AT97"/>
  <c i="5" r="F33"/>
  <c i="1" r="AZ98"/>
  <c i="6" r="J33"/>
  <c i="1" r="AV99"/>
  <c r="AT99"/>
  <c r="BC94"/>
  <c r="W32"/>
  <c r="BA94"/>
  <c r="W30"/>
  <c i="2" r="F33"/>
  <c i="1" r="AZ95"/>
  <c i="2" r="J33"/>
  <c i="1" r="AV95"/>
  <c r="AT95"/>
  <c i="3" r="F33"/>
  <c i="1" r="AZ96"/>
  <c i="3" r="J33"/>
  <c i="1" r="AV96"/>
  <c r="AT96"/>
  <c i="4" r="F33"/>
  <c i="1" r="AZ97"/>
  <c i="4" r="J30"/>
  <c i="1" r="AG97"/>
  <c i="5" r="J33"/>
  <c i="1" r="AV98"/>
  <c r="AT98"/>
  <c i="6" r="F33"/>
  <c i="1" r="AZ99"/>
  <c r="BB94"/>
  <c r="W31"/>
  <c r="BD94"/>
  <c r="W33"/>
  <c i="3" l="1" r="BK129"/>
  <c r="J129"/>
  <c r="J96"/>
  <c i="5" r="BK129"/>
  <c r="J129"/>
  <c r="J96"/>
  <c i="1" r="AN97"/>
  <c i="4" r="J96"/>
  <c r="J39"/>
  <c i="1" r="AU94"/>
  <c i="6" r="J30"/>
  <c i="1" r="AG99"/>
  <c i="2" r="J30"/>
  <c i="1" r="AG95"/>
  <c r="AZ94"/>
  <c r="AV94"/>
  <c r="AK29"/>
  <c r="AW94"/>
  <c r="AK30"/>
  <c r="AY94"/>
  <c r="AX94"/>
  <c i="6" l="1" r="J39"/>
  <c i="2" r="J39"/>
  <c i="1" r="AN95"/>
  <c r="AN99"/>
  <c i="5" r="J30"/>
  <c i="1" r="AG98"/>
  <c r="AN98"/>
  <c i="3" r="J30"/>
  <c i="1" r="AG96"/>
  <c r="AN96"/>
  <c r="W29"/>
  <c r="AT94"/>
  <c i="5" l="1" r="J39"/>
  <c i="3" r="J39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<sst xmlns="http://schemas.openxmlformats.org/spreadsheetml/2006/main">
  <si>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</si>
  <si>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</si>
  <si>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</si>
  <si>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</si>
  <si>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</si>
  <si>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{4bdeeaf9-8adc-4d74-b818-0ba0706e5d56}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</si>
  <si>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</si>
  <si>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</si>
  <si>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</si>
  <si>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</si>
  <si>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</si>
  <si>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</si>
  <si>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</si>
  <si>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</si>
  <si>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062024-2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</si>
  <si>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</si>
  <si>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</si>
  <si>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Otrokovice - rekonstrukce místní komunikace Čechova - verze 2</t>
  </si>
  <si>
    <t>KSO:</t>
  </si>
  <si>
    <t>CC-CZ:</t>
  </si>
  <si>
    <t>Místo:</t>
  </si>
  <si>
    <t>Otrokovice střed</t>
  </si>
  <si>
    <t>Datum:</t>
  </si>
  <si>
    <t>12. 2. 2024</t>
  </si>
  <si>
    <t>Zadavatel:</t>
  </si>
  <si>
    <t>IČ:</t>
  </si>
  <si>
    <t>Město Otrokovice</t>
  </si>
  <si>
    <t>DIČ:</t>
  </si>
  <si>
    <t>Uchazeč:</t>
  </si>
  <si>
    <t>Vyplň údaj</t>
  </si>
  <si>
    <t>Projektant:</t>
  </si>
  <si>
    <t>Ing.K.Prokůpek</t>
  </si>
  <si>
    <t>True</t>
  </si>
  <si>
    <t>Zpracovatel:</t>
  </si>
  <si>
    <t>Ing.L.Alster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</si>
  <si>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</si>
  <si>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</si>
  <si>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</si>
  <si>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</si>
  <si>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</si>
  <si>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</si>
  <si>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</si>
  <si>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</si>
  <si>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</si>
  <si>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</si>
  <si>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</si>
  <si>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</si>
  <si>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</si>
  <si>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</si>
  <si>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</si>
  <si>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</si>
  <si>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</si>
  <si>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</si>
  <si>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</si>
  <si>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</si>
  <si>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</si>
  <si>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</si>
  <si>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</si>
  <si>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</si>
  <si>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</si>
  <si>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</si>
  <si>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</si>
  <si>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</si>
  <si>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</si>
  <si>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</si>
  <si>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</si>
  <si>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</si>
  <si>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</si>
  <si>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</si>
  <si>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</si>
  <si>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</si>
  <si>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</si>
  <si>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</si>
  <si>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</si>
  <si>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</si>
  <si>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</si>
  <si>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</si>
  <si>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</si>
  <si>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</si>
  <si>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</si>
  <si>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</si>
  <si>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000</t>
  </si>
  <si>
    <t>Vedlejší a ostatní rozpočtové náklady</t>
  </si>
  <si>
    <t>STA</t>
  </si>
  <si>
    <t>1</t>
  </si>
  <si>
    <t>{37d19aee-5d2f-434f-b0fb-e6f3bdfc55c1}</t>
  </si>
  <si>
    <t>2</t>
  </si>
  <si>
    <t>SO 101</t>
  </si>
  <si>
    <t>Část A - MK Čechova</t>
  </si>
  <si>
    <t>{ec04cec8-a65b-466a-b626-69d229e0015b}</t>
  </si>
  <si>
    <t>SO 102.1</t>
  </si>
  <si>
    <t>Část B - Mk Čechova</t>
  </si>
  <si>
    <t>{51b30b1c-5752-4c61-9cfe-aebf6edc22be}</t>
  </si>
  <si>
    <t>SO 102.2</t>
  </si>
  <si>
    <t>Část B - MK Dolní</t>
  </si>
  <si>
    <t>{be914a15-2c1b-47bd-8730-12ccd61dc3e8}</t>
  </si>
  <si>
    <t>SO 301</t>
  </si>
  <si>
    <t>Kanalizace dešťová</t>
  </si>
  <si>
    <t>{735265bc-33be-4542-b804-0ae90011db63}</t>
  </si>
  <si>
    <t>KRYCÍ LIST SOUPISU PRACÍ</t>
  </si>
  <si>
    <t>Objekt:</t>
  </si>
  <si>
    <t>SO 000 - Vedlejší a ostatní rozpočtové náklady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</si>
  <si>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</si>
  <si>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</si>
  <si>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</si>
  <si>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</si>
  <si>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</si>
  <si>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</si>
  <si>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</si>
  <si>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</si>
  <si>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</si>
  <si>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</si>
  <si>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</si>
  <si>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</si>
  <si>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</si>
  <si>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</si>
  <si>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</si>
  <si>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</si>
  <si>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</si>
  <si>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</si>
  <si>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</si>
  <si>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</si>
  <si>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</si>
  <si>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</si>
  <si>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</si>
  <si>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</si>
  <si>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</si>
  <si>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</si>
  <si>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</si>
  <si>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</si>
  <si>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</si>
  <si>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</si>
  <si>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011503000</t>
  </si>
  <si>
    <t>Stavební průzkum bez rozlišení</t>
  </si>
  <si>
    <t>ks</t>
  </si>
  <si>
    <t>4</t>
  </si>
  <si>
    <t>-1495833933</t>
  </si>
  <si>
    <t>VV</t>
  </si>
  <si>
    <t>Kopané sondy pro ověření průběhu sítí</t>
  </si>
  <si>
    <t>6</t>
  </si>
  <si>
    <t>Součet</t>
  </si>
  <si>
    <t>012103000</t>
  </si>
  <si>
    <t>Geodetické práce před výstavbou</t>
  </si>
  <si>
    <t>kompl</t>
  </si>
  <si>
    <t>-1755415687</t>
  </si>
  <si>
    <t>Vytýčení stavby, vč. vytýčení inženýrských sítí</t>
  </si>
  <si>
    <t>3</t>
  </si>
  <si>
    <t>0123030R1</t>
  </si>
  <si>
    <t>Geodetické práce po výstavbě - zaměření skutečného provedení stavby</t>
  </si>
  <si>
    <t>kompl.</t>
  </si>
  <si>
    <t>1681586607</t>
  </si>
  <si>
    <t>013254000</t>
  </si>
  <si>
    <t>Dokumentace skutečného provedení stavby</t>
  </si>
  <si>
    <t>hodin</t>
  </si>
  <si>
    <t>1024</t>
  </si>
  <si>
    <t>-731395363</t>
  </si>
  <si>
    <t>Náklady na zhotovení dokumentace skutečného provedení stavby, předání objednateli v požadované formě a počtu</t>
  </si>
  <si>
    <t>80</t>
  </si>
  <si>
    <t>VRN3</t>
  </si>
  <si>
    <t>Zařízení staveniště</t>
  </si>
  <si>
    <t>031002000</t>
  </si>
  <si>
    <t>Související práce pro zařízení staveniště</t>
  </si>
  <si>
    <t>komplet</t>
  </si>
  <si>
    <t>490420278</t>
  </si>
  <si>
    <t xml:space="preserve">Náklady spojené s případným vypracování projektové dokumentace pro ZS, </t>
  </si>
  <si>
    <t xml:space="preserve">příprava území pro ZS </t>
  </si>
  <si>
    <t>032002000</t>
  </si>
  <si>
    <t>Vybavení staveniště</t>
  </si>
  <si>
    <t>-338381330</t>
  </si>
  <si>
    <t>vybudování vlastních objektů ZS</t>
  </si>
  <si>
    <t>7</t>
  </si>
  <si>
    <t>033002000</t>
  </si>
  <si>
    <t>Připojení staveniště na inženýrské sítě</t>
  </si>
  <si>
    <t>-51608676</t>
  </si>
  <si>
    <t xml:space="preserve">Zřízení přípojek pro ZS, vybudování případných odběrných a měřících míst, náklady na energie pro provoz staveniště </t>
  </si>
  <si>
    <t>8</t>
  </si>
  <si>
    <t>034002000</t>
  </si>
  <si>
    <t>Zabezpečení staveniště</t>
  </si>
  <si>
    <t>-1603699563</t>
  </si>
  <si>
    <t xml:space="preserve">Náklady na úklid, ostrahu a eventuální nutnou opravu objektů ZS, včetně přípojek </t>
  </si>
  <si>
    <t>9</t>
  </si>
  <si>
    <t>039002000</t>
  </si>
  <si>
    <t>Zrušení zařízení staveniště</t>
  </si>
  <si>
    <t>-228929544</t>
  </si>
  <si>
    <t>Odstranění objektů ZS, včetně přípojek a jejich odvoz. Úprava povrchů po odstranění ZS a úklid ploch na kterých bylo ZS provozováno</t>
  </si>
  <si>
    <t>VRN4</t>
  </si>
  <si>
    <t>Inženýrská činnost</t>
  </si>
  <si>
    <t>10</t>
  </si>
  <si>
    <t>043002000</t>
  </si>
  <si>
    <t>Zkoušky a ostatní měření</t>
  </si>
  <si>
    <t>-41072756</t>
  </si>
  <si>
    <t xml:space="preserve">Zkoušky dodávaných betonových a živičných směsí, přezkoušení kvality dodávaných betonových, plastových nebo kovových výrobků.  </t>
  </si>
  <si>
    <t>11</t>
  </si>
  <si>
    <t>0431030R2</t>
  </si>
  <si>
    <t>Zkoušky konstrukcí</t>
  </si>
  <si>
    <t>715067954</t>
  </si>
  <si>
    <t>Zkoušky únosnosti pláně a jednotlivých konstrukčních vrstev komunikací</t>
  </si>
  <si>
    <t>SO 102</t>
  </si>
  <si>
    <t>SO 103</t>
  </si>
  <si>
    <t>045002000</t>
  </si>
  <si>
    <t>Kompletační a koordinační činnost</t>
  </si>
  <si>
    <t>-2072667384</t>
  </si>
  <si>
    <t>Činnost spojená s přípravou a realizací stavby.</t>
  </si>
  <si>
    <t>Eventuální zajištění kolaudačního souhlasu.</t>
  </si>
  <si>
    <t>13</t>
  </si>
  <si>
    <t>04910300R</t>
  </si>
  <si>
    <t>Publicita projektu</t>
  </si>
  <si>
    <t>soubor</t>
  </si>
  <si>
    <t>2076333088</t>
  </si>
  <si>
    <t>Náklady spojené s publicitou projektu, zajištění informovanosti veřejnosti</t>
  </si>
  <si>
    <t xml:space="preserve">-především dotčené výstavbou, informační bilboard, ap. </t>
  </si>
  <si>
    <t>14</t>
  </si>
  <si>
    <t>04920300R</t>
  </si>
  <si>
    <t>Ostatní náklady z obchodních podmínek smlouvy o dílo</t>
  </si>
  <si>
    <t>9475247</t>
  </si>
  <si>
    <t xml:space="preserve">Náklady spojené s dodržením podmínek uvedených v dokumentech vyhlášené soutěže </t>
  </si>
  <si>
    <t xml:space="preserve">a dalších, především obchodních, podmínek smlouvy </t>
  </si>
  <si>
    <t>15</t>
  </si>
  <si>
    <t>04930300R</t>
  </si>
  <si>
    <t>Náklady vzniklé v souvislosti s předáním stavby</t>
  </si>
  <si>
    <t>-1386986655</t>
  </si>
  <si>
    <t>VRN9</t>
  </si>
  <si>
    <t>Ostatní náklady</t>
  </si>
  <si>
    <t>16</t>
  </si>
  <si>
    <t>092002000</t>
  </si>
  <si>
    <t>Ostatní náklady související s provozem</t>
  </si>
  <si>
    <t>-86060117</t>
  </si>
  <si>
    <t xml:space="preserve">Náklady na vyhotovení návrhu dočasného dopravního zančení, jeho projednání s dotčenými orgány a organizacemi, projednání dopr.opatření s policií ČR </t>
  </si>
  <si>
    <t>Zajištění vydání stanovení</t>
  </si>
  <si>
    <t xml:space="preserve">Dodání dopravních značek, jejich rozmístění, údržba během realizace stavby, odstranění dočasného značení po ukončení realizace stavby  </t>
  </si>
  <si>
    <t>SO 101 - Část A - MK Čechova</t>
  </si>
  <si>
    <t>HSV - Práce a dodávky HSV</t>
  </si>
  <si>
    <t xml:space="preserve">    1 - Zemní práce</t>
  </si>
  <si>
    <t xml:space="preserve">    11 - Přípravné a přidružené práce</t>
  </si>
  <si>
    <t xml:space="preserve">    18 - Zemní práce - povrchové úpravy terénu</t>
  </si>
  <si>
    <t xml:space="preserve">    2 - Zakládání</t>
  </si>
  <si>
    <t xml:space="preserve">    21 - Zakládání - úprava podloží a základové spáry, zlepšování vlastností hornin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</si>
  <si>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</si>
  <si>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</si>
  <si>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</si>
  <si>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</si>
  <si>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</si>
  <si>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99 - Přesun hmot a manipulace se sutí</t>
  </si>
  <si>
    <t xml:space="preserve">    998 - Přesun hmot</t>
  </si>
  <si>
    <t>HSV</t>
  </si>
  <si>
    <t>Práce a dodávky HSV</t>
  </si>
  <si>
    <t>Zemní práce</t>
  </si>
  <si>
    <t>122252204</t>
  </si>
  <si>
    <t>Odkopávky a prokopávky nezapažené pro silnice a dálnice strojně v hornině třídy těžitelnosti I přes 100 do 500 m3</t>
  </si>
  <si>
    <t>m3</t>
  </si>
  <si>
    <t>1577827398</t>
  </si>
  <si>
    <t>Větev A1</t>
  </si>
  <si>
    <t>57</t>
  </si>
  <si>
    <t>Větev A2</t>
  </si>
  <si>
    <t>210</t>
  </si>
  <si>
    <t>Výměna zeminy v akrivní zóně - realizace dle skutečné potřeby</t>
  </si>
  <si>
    <t>(1130+100+(240+4+205+11)*0,5-380)*0,2</t>
  </si>
  <si>
    <t>132251102</t>
  </si>
  <si>
    <t>Hloubení nezapažených rýh šířky do 800 mm strojně s urovnáním dna do předepsaného profilu a spádu v hornině třídy těžitelnosti I skupiny 3 přes 20 do 50 m3</t>
  </si>
  <si>
    <t>-560775895</t>
  </si>
  <si>
    <t>Drenáže</t>
  </si>
  <si>
    <t>0,4*0,4*65</t>
  </si>
  <si>
    <t>Přípojky vpustí a roštu</t>
  </si>
  <si>
    <t>0,8*0,5*(0,9+1,5)*23,5</t>
  </si>
  <si>
    <t>133251101</t>
  </si>
  <si>
    <t>Hloubení nezapažených šachet strojně v hornině třídy těžitelnosti I skupiny 3 do 20 m3</t>
  </si>
  <si>
    <t>343457391</t>
  </si>
  <si>
    <t>Uliční vpusti</t>
  </si>
  <si>
    <t>1,2*1,2*2,2*4</t>
  </si>
  <si>
    <t>Patky pro DZ</t>
  </si>
  <si>
    <t>0,4*0,5*0,6*11</t>
  </si>
  <si>
    <t>162651111</t>
  </si>
  <si>
    <t>Vodorovné přemístění výkopku nebo sypaniny po suchu na obvyklém dopravním prostředku, bez naložení výkopku, avšak se složením bez rozhrnutí z horniny třídy těžitelnosti I skupiny 1 až 3 na vzdálenost přes 3 000 do 4 000 m</t>
  </si>
  <si>
    <t>131073477</t>
  </si>
  <si>
    <t>483,0+32,96+13,992</t>
  </si>
  <si>
    <t>171152101</t>
  </si>
  <si>
    <t>Uložení sypaniny do zhutněných násypů pro silnice, dálnice a letiště s rozprostřením sypaniny ve vrstvách, s hrubým urovnáním a uzavřením povrchu násypu z hornin soudržných</t>
  </si>
  <si>
    <t>1548101015</t>
  </si>
  <si>
    <t>485</t>
  </si>
  <si>
    <t>M</t>
  </si>
  <si>
    <t>103641R1</t>
  </si>
  <si>
    <t>zemina vhodná do násypů, naložení a dovoz, včetně eventuálního nákupu</t>
  </si>
  <si>
    <t>t</t>
  </si>
  <si>
    <t>-1127397797</t>
  </si>
  <si>
    <t>485,00*1,7</t>
  </si>
  <si>
    <t>824,5*1,05 'Přepočtené koeficientem množství</t>
  </si>
  <si>
    <t>171201211</t>
  </si>
  <si>
    <t>Poplatek za uložení stavebního odpadu na skládce (skládkovné) zeminy a kameniva zatříděného do Katalogu odpadů pod kódem 170 504</t>
  </si>
  <si>
    <t>671861682</t>
  </si>
  <si>
    <t>Předpokládaná skládka Moravská skládková</t>
  </si>
  <si>
    <t>529,952*1,7</t>
  </si>
  <si>
    <t>174151101</t>
  </si>
  <si>
    <t>Zásyp sypaninou z jakékoliv horniny strojně s uložením výkopku ve vrstvách se zhutněním jam, šachet, rýh nebo kolem objektů v těchto vykopávkách</t>
  </si>
  <si>
    <t>-1216706910</t>
  </si>
  <si>
    <t>0,8*0,5*(0,90+1,5)*23,5</t>
  </si>
  <si>
    <t>Vpusti</t>
  </si>
  <si>
    <t>1,2*1,2*2,2*4*0,75</t>
  </si>
  <si>
    <t>Zásyp zrušené vpusti</t>
  </si>
  <si>
    <t>1,2*1,2*2,2</t>
  </si>
  <si>
    <t>Odpočet lože potrubí</t>
  </si>
  <si>
    <t>-1,88</t>
  </si>
  <si>
    <t>Odpočet obsypu</t>
  </si>
  <si>
    <t>-8,46</t>
  </si>
  <si>
    <t>58344171</t>
  </si>
  <si>
    <t>štěrkodrť frakce 0/32</t>
  </si>
  <si>
    <t>469071960</t>
  </si>
  <si>
    <t>24,892</t>
  </si>
  <si>
    <t>24,892*2 'Přepočtené koeficientem množství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</si>
  <si>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</si>
  <si>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</si>
  <si>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-789415710</t>
  </si>
  <si>
    <t xml:space="preserve">Přípojky vpustí  a roštu</t>
  </si>
  <si>
    <t>0,8*0,45*23,5</t>
  </si>
  <si>
    <t>58337331</t>
  </si>
  <si>
    <t>štěrkopísek frakce 0/22</t>
  </si>
  <si>
    <t>-31340673</t>
  </si>
  <si>
    <t>8,46</t>
  </si>
  <si>
    <t>8,46*2 'Přepočtené koeficientem množství</t>
  </si>
  <si>
    <t>181152302</t>
  </si>
  <si>
    <t>Úprava pláně na stavbách silnic a dálnic strojně v zářezech mimo skalních se zhutněním</t>
  </si>
  <si>
    <t>m2</t>
  </si>
  <si>
    <t>-1553132375</t>
  </si>
  <si>
    <t>1130+305+272+100+17+50+(240+4+205+11+130)*0,35+(205+205-130)*0,25-380</t>
  </si>
  <si>
    <t>181252305</t>
  </si>
  <si>
    <t>Úprava pláně na stavbách silnic a dálnic strojně na násypech se zhutněním</t>
  </si>
  <si>
    <t>-708039254</t>
  </si>
  <si>
    <t>380</t>
  </si>
  <si>
    <t>182151111</t>
  </si>
  <si>
    <t>Svahování trvalých svahů do projektovaných profilů strojně s potřebným přemístěním výkopku při svahování v zářezech v hornině třídy těžitelnosti I, skupiny 1 až 3</t>
  </si>
  <si>
    <t>-1520567377</t>
  </si>
  <si>
    <t>110</t>
  </si>
  <si>
    <t>182251101</t>
  </si>
  <si>
    <t>Svahování trvalých svahů do projektovaných profilů strojně s potřebným přemístěním výkopku při svahování násypů v jakékoliv hornině</t>
  </si>
  <si>
    <t>-537862649</t>
  </si>
  <si>
    <t>240</t>
  </si>
  <si>
    <t>171151101</t>
  </si>
  <si>
    <t>Hutnění boků násypů z hornin soudržných a sypkých pro jakýkoliv sklon, délku a míru zhutnění svahu</t>
  </si>
  <si>
    <t>1690064409</t>
  </si>
  <si>
    <t>Přípravné a přidružené práce</t>
  </si>
  <si>
    <t>17</t>
  </si>
  <si>
    <t>121151113</t>
  </si>
  <si>
    <t>Sejmutí ornice strojně při souvislé ploše přes 100 do 500 m2, tl. vrstvy do 200 mm</t>
  </si>
  <si>
    <t>1490130448</t>
  </si>
  <si>
    <t>1075</t>
  </si>
  <si>
    <t>18</t>
  </si>
  <si>
    <t>162506111</t>
  </si>
  <si>
    <t xml:space="preserve">Vodorovné přemístění výkopku bez naložení, avšak se složením  zemin schopných zúrodnění, na vzdálenost přes 2000 do 3000 m</t>
  </si>
  <si>
    <t>-1509452831</t>
  </si>
  <si>
    <t>1075*0,15</t>
  </si>
  <si>
    <t>19</t>
  </si>
  <si>
    <t>171206111</t>
  </si>
  <si>
    <t xml:space="preserve">Uložení zemin schopných zúrodnění nebo výsypek do násypů  předepsaných tvarů s urovnáním</t>
  </si>
  <si>
    <t>1626727089</t>
  </si>
  <si>
    <t>Mezideponie</t>
  </si>
  <si>
    <t>162,25</t>
  </si>
  <si>
    <t>20</t>
  </si>
  <si>
    <t>111251101</t>
  </si>
  <si>
    <t>Odstranění křovin a stromů s odstraněním kořenů strojně průměru kmene do 100 mm v rovině nebo ve svahu sklonu terénu do 1:5, při celkové ploše do 100 m2</t>
  </si>
  <si>
    <t>895440171</t>
  </si>
  <si>
    <t>včetně stromů č.19 a č.20</t>
  </si>
  <si>
    <t>12+2*3</t>
  </si>
  <si>
    <t>112155315</t>
  </si>
  <si>
    <t>Štěpkování s naložením na dopravní prostředek a odvozem do 20 km keřového porostu hustého</t>
  </si>
  <si>
    <t>1262931566</t>
  </si>
  <si>
    <t>22</t>
  </si>
  <si>
    <t>112201111.1</t>
  </si>
  <si>
    <t>Odstranění pařezu v rovině nebo na svahu do 1:5 o průměru pařezu na řezné ploše do 200 mm</t>
  </si>
  <si>
    <t>kus</t>
  </si>
  <si>
    <t>-154232766</t>
  </si>
  <si>
    <t>23</t>
  </si>
  <si>
    <t>112201112.1</t>
  </si>
  <si>
    <t>Odstranění pařezu v rovině nebo na svahu do 1:5 o průměru pařezu na řezné ploše přes 200 do 300 mm</t>
  </si>
  <si>
    <t>-1325830019</t>
  </si>
  <si>
    <t>24</t>
  </si>
  <si>
    <t>112201113.1</t>
  </si>
  <si>
    <t>Odstranění pařezu v rovině nebo na svahu do 1:5 o průměru pařezu na řezné ploše přes 300 do 400 mm</t>
  </si>
  <si>
    <t>-543631764</t>
  </si>
  <si>
    <t>25</t>
  </si>
  <si>
    <t>162201421</t>
  </si>
  <si>
    <t>Vodorovné přemístění větví, kmenů nebo pařezů s naložením, složením a dopravou do 1000 m pařezů kmenů, průměru přes 100 do 300 mm</t>
  </si>
  <si>
    <t>-1321148346</t>
  </si>
  <si>
    <t>15+7</t>
  </si>
  <si>
    <t>26</t>
  </si>
  <si>
    <t>162201422</t>
  </si>
  <si>
    <t>Vodorovné přemístění větví, kmenů nebo pařezů s naložením, složením a dopravou do 1000 m pařezů kmenů, průměru přes 300 do 500 mm</t>
  </si>
  <si>
    <t>-810079841</t>
  </si>
  <si>
    <t>27</t>
  </si>
  <si>
    <t>162301971</t>
  </si>
  <si>
    <t>Vodorovné přemístění větví, kmenů nebo pařezů s naložením, složením a dopravou Příplatek k cenám za každých dalších i započatých 1000 m přes 1000 m pařezů kmenů, průměru přes 100 do 300 mm</t>
  </si>
  <si>
    <t>1297052525</t>
  </si>
  <si>
    <t>22*3</t>
  </si>
  <si>
    <t>28</t>
  </si>
  <si>
    <t>162301972</t>
  </si>
  <si>
    <t>Vodorovné přemístění větví, kmenů nebo pařezů s naložením, složením a dopravou Příplatek k cenám za každých dalších i započatých 1000 m přes 1000 m pařezů kmenů, průměru přes 300 do 500 mm</t>
  </si>
  <si>
    <t>-237869830</t>
  </si>
  <si>
    <t>11*3</t>
  </si>
  <si>
    <t>29</t>
  </si>
  <si>
    <t>112211111</t>
  </si>
  <si>
    <t xml:space="preserve">Spálení pařezů na hromadách  průměru přes 0,10 do 0,30 m</t>
  </si>
  <si>
    <t>-537266374</t>
  </si>
  <si>
    <t>30</t>
  </si>
  <si>
    <t>112211112</t>
  </si>
  <si>
    <t xml:space="preserve">Spálení pařezů na hromadách  průměru přes 0,30 do 0,50 m</t>
  </si>
  <si>
    <t>-1827075183</t>
  </si>
  <si>
    <t>31</t>
  </si>
  <si>
    <t>113105112</t>
  </si>
  <si>
    <t xml:space="preserve">Rozebrání dlažeb z lomového kamene  s přemístěním hmot na skládku na vzdálenost do 3 m nebo s naložením na dopravní prostředek, kladených na sucho se spárami zalitými cementovou maltou</t>
  </si>
  <si>
    <t>334294333</t>
  </si>
  <si>
    <t>32</t>
  </si>
  <si>
    <t>113106142</t>
  </si>
  <si>
    <t>Rozebrání dlažeb komunikací pro pěší s přemístěním hmot na skládku na vzdálenost do 3 m nebo s naložením na dopravní prostředek s ložem z kameniva nebo živice a s jakoukoliv výplní spár strojně plochy jednotlivě přes 50 m2 z betonových nebo kameninových dlaždic, desek nebo tvarovek</t>
  </si>
  <si>
    <t>1379489072</t>
  </si>
  <si>
    <t>33</t>
  </si>
  <si>
    <t>113106185</t>
  </si>
  <si>
    <t>Rozebrání dlažeb a dílců vozovek a ploch s přemístěním hmot na skládku na vzdálenost do 3 m nebo s naložením na dopravní prostředek, s jakoukoliv výplní spár strojně plochy jednotlivě do 50 m2 z drobných kostek nebo odseků s ložem z kameniva</t>
  </si>
  <si>
    <t>1483627673</t>
  </si>
  <si>
    <t>34</t>
  </si>
  <si>
    <t>113106211</t>
  </si>
  <si>
    <t>Rozebrání dlažeb a dílců vozovek a ploch s přemístěním hmot na skládku na vzdálenost do 3 m nebo s naložením na dopravní prostředek, s jakoukoliv výplní spár strojně plochy jednotlivě přes 50 m2 do 200 m2 z velkých kostek s ložem z kameniva</t>
  </si>
  <si>
    <t>1292230899</t>
  </si>
  <si>
    <t>Náhradní položka - zatravňovací tvárnice</t>
  </si>
  <si>
    <t>85</t>
  </si>
  <si>
    <t>35</t>
  </si>
  <si>
    <t>113107222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</si>
  <si>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</si>
  <si>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903438385</t>
  </si>
  <si>
    <t>110+50+85+5+2</t>
  </si>
  <si>
    <t>36</t>
  </si>
  <si>
    <t>113107223</t>
  </si>
  <si>
    <t>Odstranění podkladů nebo krytů strojně plochy jednotlivě přes 200 m2 s přemístěním hmot na skládku na vzdálenost do 20 m nebo s naložením na dopravní prostředek z kameniva hrubého drceného, o tl. vrstvy přes 200 do 300 mm</t>
  </si>
  <si>
    <t>-1471173487</t>
  </si>
  <si>
    <t>900</t>
  </si>
  <si>
    <t>37</t>
  </si>
  <si>
    <t>113107331</t>
  </si>
  <si>
    <t>Odstranění podkladů nebo krytů strojně plochy jednotlivě do 50 m2 s přemístěním hmot na skládku na vzdálenost do 3 m nebo s naložením na dopravní prostředek z betonu prostého, o tl. vrstvy přes 100 do 150 mm</t>
  </si>
  <si>
    <t>-862421630</t>
  </si>
  <si>
    <t>50</t>
  </si>
  <si>
    <t>38</t>
  </si>
  <si>
    <t>113154123</t>
  </si>
  <si>
    <t xml:space="preserve">Frézování živičného podkladu nebo krytu  s naložením na dopravní prostředek plochy do 500 m2 bez překážek v trase pruhu šířky přes 0,5 m do 1 m, tloušťky vrstvy 50 mm</t>
  </si>
  <si>
    <t>-1308702440</t>
  </si>
  <si>
    <t>39</t>
  </si>
  <si>
    <t>113154235</t>
  </si>
  <si>
    <t xml:space="preserve">Frézování živičného podkladu nebo krytu  s naložením na dopravní prostředek plochy přes 500 do 1 000 m2 bez překážek v trase pruhu šířky přes 1 m do 2 m, tloušťky vrstvy 200 mm</t>
  </si>
  <si>
    <t>634412255</t>
  </si>
  <si>
    <t>Frézování 150 mm</t>
  </si>
  <si>
    <t>40</t>
  </si>
  <si>
    <t>113202111</t>
  </si>
  <si>
    <t xml:space="preserve">Vytrhání obrub  s vybouráním lože, s přemístěním hmot na skládku na vzdálenost do 3 m nebo s naložením na dopravní prostředek z krajníků nebo obrubníků stojatých</t>
  </si>
  <si>
    <t>m</t>
  </si>
  <si>
    <t>214978366</t>
  </si>
  <si>
    <t>530</t>
  </si>
  <si>
    <t>41</t>
  </si>
  <si>
    <t>139911123</t>
  </si>
  <si>
    <t>Bourání konstrukcí v hloubených vykopávkách ručně s přemístěním suti na hromady na vzdálenost do 20 m nebo s naložením na dopravní prostředek z betonu železového nebo předpjatého</t>
  </si>
  <si>
    <t>1908144144</t>
  </si>
  <si>
    <t>Odstranění stávajících vpustí</t>
  </si>
  <si>
    <t>0,3</t>
  </si>
  <si>
    <t>42</t>
  </si>
  <si>
    <t>899203211</t>
  </si>
  <si>
    <t>Demontáž mříží litinových včetně rámů, hmotnosti jednotlivě přes 100 do 150 Kg</t>
  </si>
  <si>
    <t>109543922</t>
  </si>
  <si>
    <t>Předáno investorovi</t>
  </si>
  <si>
    <t>1+3</t>
  </si>
  <si>
    <t>43</t>
  </si>
  <si>
    <t>919735111</t>
  </si>
  <si>
    <t xml:space="preserve">Řezání stávajícího živičného krytu nebo podkladu  hloubky do 50 mm</t>
  </si>
  <si>
    <t>1556535469</t>
  </si>
  <si>
    <t>100</t>
  </si>
  <si>
    <t>44</t>
  </si>
  <si>
    <t>919735123</t>
  </si>
  <si>
    <t xml:space="preserve">Řezání stávajícího betonového krytu nebo podkladu  hloubky přes 100 do 150 mm</t>
  </si>
  <si>
    <t>1273344023</t>
  </si>
  <si>
    <t>45</t>
  </si>
  <si>
    <t>966006132</t>
  </si>
  <si>
    <t xml:space="preserve">Odstranění dopravních nebo orientačních značek se sloupkem  s uložením hmot na vzdálenost do 20 m nebo s naložením na dopravní prostředek, se zásypem jam a jeho zhutněním s betonovou patkou</t>
  </si>
  <si>
    <t>-1610454619</t>
  </si>
  <si>
    <t>46</t>
  </si>
  <si>
    <t>114203201</t>
  </si>
  <si>
    <t>Očištění lomového kamene nebo betonových tvárnic získaných při rozebrání dlažeb, záhozů, rovnanin a soustřeďovacích staveb od hlíny nebo písku</t>
  </si>
  <si>
    <t>-1837590681</t>
  </si>
  <si>
    <t>5*0,2</t>
  </si>
  <si>
    <t>47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</si>
  <si>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</si>
  <si>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</si>
  <si>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977520357</t>
  </si>
  <si>
    <t>48</t>
  </si>
  <si>
    <t>979054441</t>
  </si>
  <si>
    <t>Očištění vybouraných prvků komunikací od spojovacího materiálu s odklizením a uložením očištěných hmot a spojovacího materiálu na skládku na vzdálenost do 10 m dlaždic, desek nebo tvarovek s původním vyplněním spár kamenivem těženým</t>
  </si>
  <si>
    <t>-1390579526</t>
  </si>
  <si>
    <t>49</t>
  </si>
  <si>
    <t>979071011</t>
  </si>
  <si>
    <t>Očištění vybouraných dlažebních kostek při překopech inženýrských sítí od spojovacího materiálu, s přemístěním hmot na skládku na vzdálenost do 3 m nebo s naložením na dopravní prostředek velkých, s původním vyplněním spár kamenivem těženým</t>
  </si>
  <si>
    <t>-20528700</t>
  </si>
  <si>
    <t>979071021</t>
  </si>
  <si>
    <t>Očištění vybouraných dlažebních kostek při překopech inženýrských sítí od spojovacího materiálu, s přemístěním hmot na skládku na vzdálenost do 3 m nebo s naložením na dopravní prostředek drobných, s původním vyplněním spár kamenivem těženým</t>
  </si>
  <si>
    <t>352544353</t>
  </si>
  <si>
    <t>Zemní práce - povrchové úpravy terénu</t>
  </si>
  <si>
    <t>51</t>
  </si>
  <si>
    <t>180405114</t>
  </si>
  <si>
    <t>Založení trávníků ve vegetačních dlaždicích nebo prefabrikátech výsevem směsi substrátu a semene v rovině nebo na svahu do 1:5</t>
  </si>
  <si>
    <t>49090259</t>
  </si>
  <si>
    <t>100*0,5</t>
  </si>
  <si>
    <t>52</t>
  </si>
  <si>
    <t>10371500</t>
  </si>
  <si>
    <t>substrát pro trávníky VL</t>
  </si>
  <si>
    <t>-1833639</t>
  </si>
  <si>
    <t>50*0,08</t>
  </si>
  <si>
    <t>4*1,1 'Přepočtené koeficientem množství</t>
  </si>
  <si>
    <t>53</t>
  </si>
  <si>
    <t>181111121</t>
  </si>
  <si>
    <t>Plošná úprava terénu v zemině tř. 1 až 4 s urovnáním povrchu bez doplnění ornice souvislé plochy do 500 m2 při nerovnostech terénu přes 100 do 150 mm v rovině nebo na svahu do 1:5</t>
  </si>
  <si>
    <t>106937578</t>
  </si>
  <si>
    <t>170</t>
  </si>
  <si>
    <t>54</t>
  </si>
  <si>
    <t>181111122</t>
  </si>
  <si>
    <t>Plošná úprava terénu v zemině tř. 1 až 4 s urovnáním povrchu bez doplnění ornice souvislé plochy do 500 m2 při nerovnostech terénu přes 100 do 150 mm na svahu přes 1:5 do 1:2</t>
  </si>
  <si>
    <t>198852310</t>
  </si>
  <si>
    <t>350</t>
  </si>
  <si>
    <t>55</t>
  </si>
  <si>
    <t>181351103</t>
  </si>
  <si>
    <t>Rozprostření a urovnání ornice v rovině nebo ve svahu sklonu do 1:5 strojně při souvislé ploše přes 100 do 500 m2, tl. vrstvy do 200 mm</t>
  </si>
  <si>
    <t>-468063544</t>
  </si>
  <si>
    <t>56</t>
  </si>
  <si>
    <t>103641R2</t>
  </si>
  <si>
    <t xml:space="preserve">zemina pro terénní úpravy -  ornice</t>
  </si>
  <si>
    <t>1072556489</t>
  </si>
  <si>
    <t>I pro ohumusování ve svahu</t>
  </si>
  <si>
    <t>(170+350)*0,15*1,7</t>
  </si>
  <si>
    <t>132,6*1,1 'Přepočtené koeficientem množství</t>
  </si>
  <si>
    <t>182351123</t>
  </si>
  <si>
    <t>Rozprostření a urovnání ornice ve svahu sklonu přes 1:5 strojně při souvislé ploše přes 100 do 500 m2, tl. vrstvy do 200 mm</t>
  </si>
  <si>
    <t>1495539475</t>
  </si>
  <si>
    <t>58</t>
  </si>
  <si>
    <t>181411131</t>
  </si>
  <si>
    <t>Založení trávníku na půdě předem připravené plochy do 1000 m2 výsevem včetně utažení parkového v rovině nebo na svahu do 1:5</t>
  </si>
  <si>
    <t>960412333</t>
  </si>
  <si>
    <t>59</t>
  </si>
  <si>
    <t>00572410</t>
  </si>
  <si>
    <t>osivo směs travní parková</t>
  </si>
  <si>
    <t>kg</t>
  </si>
  <si>
    <t>-1379948017</t>
  </si>
  <si>
    <t>I pro zatravnění ve svahu</t>
  </si>
  <si>
    <t>(170,00+350,00)*3,25/100</t>
  </si>
  <si>
    <t>16,9*1,2 'Přepočtené koeficientem množství</t>
  </si>
  <si>
    <t>60</t>
  </si>
  <si>
    <t>181411132</t>
  </si>
  <si>
    <t>Založení trávníku na půdě předem připravené plochy do 1000 m2 výsevem včetně utažení parkového na svahu přes 1:5 do 1:2</t>
  </si>
  <si>
    <t>540147581</t>
  </si>
  <si>
    <t>61</t>
  </si>
  <si>
    <t>183403113</t>
  </si>
  <si>
    <t xml:space="preserve">Obdělání půdy  frézováním v rovině nebo na svahu do 1:5</t>
  </si>
  <si>
    <t>-993237773</t>
  </si>
  <si>
    <t xml:space="preserve">2x </t>
  </si>
  <si>
    <t>170*2</t>
  </si>
  <si>
    <t>62</t>
  </si>
  <si>
    <t>183403151</t>
  </si>
  <si>
    <t xml:space="preserve">Obdělání půdy  smykováním v rovině nebo na svahu do 1:5</t>
  </si>
  <si>
    <t>-530990061</t>
  </si>
  <si>
    <t>2x</t>
  </si>
  <si>
    <t>63</t>
  </si>
  <si>
    <t>183403152</t>
  </si>
  <si>
    <t xml:space="preserve">Obdělání půdy  vláčením v rovině nebo na svahu do 1:5</t>
  </si>
  <si>
    <t>495370079</t>
  </si>
  <si>
    <t>64</t>
  </si>
  <si>
    <t>183403153</t>
  </si>
  <si>
    <t xml:space="preserve">Obdělání půdy  hrabáním v rovině nebo na svahu do 1:5</t>
  </si>
  <si>
    <t>-201095715</t>
  </si>
  <si>
    <t>3x</t>
  </si>
  <si>
    <t>170*3</t>
  </si>
  <si>
    <t>65</t>
  </si>
  <si>
    <t>183403213</t>
  </si>
  <si>
    <t>Obdělání půdy frézováním na svahu přes 1:5 do 1:2</t>
  </si>
  <si>
    <t>834693574</t>
  </si>
  <si>
    <t>350*2</t>
  </si>
  <si>
    <t>66</t>
  </si>
  <si>
    <t>183403251</t>
  </si>
  <si>
    <t>Obdělání půdy smykováním na svahu přes 1:5 do 1:2</t>
  </si>
  <si>
    <t>-1255570223</t>
  </si>
  <si>
    <t>67</t>
  </si>
  <si>
    <t>183403252</t>
  </si>
  <si>
    <t>Obdělání půdy vláčením na svahu přes 1:5 do 1:2</t>
  </si>
  <si>
    <t>-1843335252</t>
  </si>
  <si>
    <t>68</t>
  </si>
  <si>
    <t>183403253</t>
  </si>
  <si>
    <t xml:space="preserve">Obdělání půdy  hrabáním na svahu přes 1:5 do 1:2</t>
  </si>
  <si>
    <t>-1748205441</t>
  </si>
  <si>
    <t>350*3</t>
  </si>
  <si>
    <t>69</t>
  </si>
  <si>
    <t>184853511</t>
  </si>
  <si>
    <t>Chemické odplevelení půdy před založením kultury, trávníku nebo zpevněných ploch strojně o výměře jednotlivě přes 20 m2 postřikem na široko v rovině nebo na svahu do 1:5</t>
  </si>
  <si>
    <t>2041844909</t>
  </si>
  <si>
    <t>70</t>
  </si>
  <si>
    <t>184853512</t>
  </si>
  <si>
    <t>Chemické odplevelení půdy před založením kultury, trávníku nebo zpevněných ploch strojně o výměře jednotlivě přes 20 m2 postřikem na široko na svahu přes 1:5 do 1:2</t>
  </si>
  <si>
    <t>996285277</t>
  </si>
  <si>
    <t>71</t>
  </si>
  <si>
    <t>185802113</t>
  </si>
  <si>
    <t xml:space="preserve">Hnojení půdy nebo trávníku  v rovině nebo na svahu do 1:5 umělým hnojivem na široko</t>
  </si>
  <si>
    <t>1229519192</t>
  </si>
  <si>
    <t>170*0,03/1000</t>
  </si>
  <si>
    <t>72</t>
  </si>
  <si>
    <t>25191155</t>
  </si>
  <si>
    <t>hnojivo průmyslové Cererit</t>
  </si>
  <si>
    <t>-1776170788</t>
  </si>
  <si>
    <t>I pro hnojení ve svahu</t>
  </si>
  <si>
    <t>(170+350)*0,03</t>
  </si>
  <si>
    <t>15,6*1,1 'Přepočtené koeficientem množství</t>
  </si>
  <si>
    <t>73</t>
  </si>
  <si>
    <t>185802123</t>
  </si>
  <si>
    <t xml:space="preserve">Hnojení půdy nebo trávníku  na svahu přes 1:5 do 1:2 umělým hnojivem na široko</t>
  </si>
  <si>
    <t>-1917380264</t>
  </si>
  <si>
    <t>350*0,03/1000</t>
  </si>
  <si>
    <t>74</t>
  </si>
  <si>
    <t>185803111</t>
  </si>
  <si>
    <t>Ošetření trávníku jednorázové v rovině nebo na svahu do 1:5</t>
  </si>
  <si>
    <t>320776597</t>
  </si>
  <si>
    <t>6x</t>
  </si>
  <si>
    <t>170*6</t>
  </si>
  <si>
    <t>75</t>
  </si>
  <si>
    <t>185803112</t>
  </si>
  <si>
    <t>Ošetření trávníku jednorázové na svahu přes 1:5 do 1:2</t>
  </si>
  <si>
    <t>1823453412</t>
  </si>
  <si>
    <t>350*6</t>
  </si>
  <si>
    <t>76</t>
  </si>
  <si>
    <t>185804215</t>
  </si>
  <si>
    <t>Vypletí v rovině nebo na svahu do 1:5 trávníku po výsevu</t>
  </si>
  <si>
    <t>1854791838</t>
  </si>
  <si>
    <t>77</t>
  </si>
  <si>
    <t>185804235</t>
  </si>
  <si>
    <t>Vypletí na svahu přes 1:5 do 1:2 trávníku po výsevu</t>
  </si>
  <si>
    <t>142280060</t>
  </si>
  <si>
    <t>340*2</t>
  </si>
  <si>
    <t>78</t>
  </si>
  <si>
    <t>185804312</t>
  </si>
  <si>
    <t>Zalití rostlin vodou plochy záhonů jednotlivě přes 20 m2</t>
  </si>
  <si>
    <t>-317509143</t>
  </si>
  <si>
    <t>(170+350)*0,005*6</t>
  </si>
  <si>
    <t>Zakládání</t>
  </si>
  <si>
    <t>79</t>
  </si>
  <si>
    <t>211571112</t>
  </si>
  <si>
    <t xml:space="preserve">Výplň kamenivem do rýh odvodňovacích žeber nebo trativodů  bez zhutnění, s úpravou povrchu výplně štěrkopískem netříděným</t>
  </si>
  <si>
    <t>142678307</t>
  </si>
  <si>
    <t>0,3*0,4*65</t>
  </si>
  <si>
    <t>211971121</t>
  </si>
  <si>
    <t>Zřízení opláštění výplně z geotextilie odvodňovacích žeber nebo trativodů v rýze nebo zářezu se stěnami svislými nebo šikmými o sklonu přes 1:2 při rozvinuté šířce opláštění do 2,5 m</t>
  </si>
  <si>
    <t>1337354714</t>
  </si>
  <si>
    <t>0,4*4*65</t>
  </si>
  <si>
    <t>81</t>
  </si>
  <si>
    <t>69311225</t>
  </si>
  <si>
    <t>geotextilie netkaná separační, ochranná, filtrační, drenážní PES 100g/m2</t>
  </si>
  <si>
    <t>-1433788948</t>
  </si>
  <si>
    <t>104</t>
  </si>
  <si>
    <t>104*1,1845 'Přepočtené koeficientem množství</t>
  </si>
  <si>
    <t>82</t>
  </si>
  <si>
    <t>212752101</t>
  </si>
  <si>
    <t>Trativody z drenážních trubek pro liniové stavby a komunikace se zřízením štěrkového lože pod trubky a s jejich obsypem v otevřeném výkopu trubka korugovaná sendvičová PE-HD SN 4 celoperforovaná 360° DN 100</t>
  </si>
  <si>
    <t>1438158409</t>
  </si>
  <si>
    <t>83</t>
  </si>
  <si>
    <t>275311126</t>
  </si>
  <si>
    <t>Základové konstrukce z betonu prostého patky a bloky ve výkopu nebo na hlavách pilot C 20/25</t>
  </si>
  <si>
    <t>-1248122624</t>
  </si>
  <si>
    <t>Zakládání - úprava podloží a základové spáry, zlepšování vlastností hornin</t>
  </si>
  <si>
    <t>84</t>
  </si>
  <si>
    <t>213141112</t>
  </si>
  <si>
    <t xml:space="preserve">Zřízení vrstvy z geotextilie  filtrační, separační, odvodňovací, ochranné, výztužné nebo protierozní v rovině nebo ve sklonu do 1:5, šířky přes 3 do 6 m</t>
  </si>
  <si>
    <t>1257467602</t>
  </si>
  <si>
    <t>1130+305+272+100+17+50+(240+4+205+11)*0,5+(130+14)*0,35+(205+205-130)*0,25+240</t>
  </si>
  <si>
    <t>69311201</t>
  </si>
  <si>
    <t>geotextilie netkaná PES+PP 400g/m2</t>
  </si>
  <si>
    <t>2074040913</t>
  </si>
  <si>
    <t>2464,4</t>
  </si>
  <si>
    <t>2464,4*1,05 'Přepočtené koeficientem množství</t>
  </si>
  <si>
    <t>86</t>
  </si>
  <si>
    <t>462451114</t>
  </si>
  <si>
    <t>Prolití konstrukce z kamene kamenného záhozu cementovou maltou MC-25</t>
  </si>
  <si>
    <t>754548950</t>
  </si>
  <si>
    <t>70 kg na m2</t>
  </si>
  <si>
    <t>Realizace na základě provedených zkoušek,dořešeno v rámci AD</t>
  </si>
  <si>
    <t>(1130+305+272+100+17+50+(240+4+205+11)*0,5+(130+14)*0,35-380)*70/2200</t>
  </si>
  <si>
    <t>87</t>
  </si>
  <si>
    <t>564761111</t>
  </si>
  <si>
    <t xml:space="preserve">Podklad nebo kryt z kameniva hrubého drceného  vel. 32-63 mm s rozprostřením a zhutněním, po zhutnění tl. 200 mm</t>
  </si>
  <si>
    <t>-852457911</t>
  </si>
  <si>
    <t>Zlepšení aktivní zóny mimo násypové těleso, možno nahradit vhodnou zeminou</t>
  </si>
  <si>
    <t>1130+100+(240+4+205+11)*0,50-380</t>
  </si>
  <si>
    <t>Svislé a kompletní konstrukce</t>
  </si>
  <si>
    <t>88</t>
  </si>
  <si>
    <t>339921132</t>
  </si>
  <si>
    <t xml:space="preserve">Osazování palisád  betonových v řadě se zabetonováním výšky palisády přes 500 do 1000 mm</t>
  </si>
  <si>
    <t>-666742213</t>
  </si>
  <si>
    <t>4,0+5,5</t>
  </si>
  <si>
    <t>89</t>
  </si>
  <si>
    <t>5922841R</t>
  </si>
  <si>
    <t>palisáda betonová přírodní 160x160x1000mm</t>
  </si>
  <si>
    <t>-1533638951</t>
  </si>
  <si>
    <t>5,5</t>
  </si>
  <si>
    <t>5,5*5,9 'Přepočtené koeficientem množství</t>
  </si>
  <si>
    <t>90</t>
  </si>
  <si>
    <t>5922840R</t>
  </si>
  <si>
    <t>palisáda betonová přírodní 160x160x600mm</t>
  </si>
  <si>
    <t>1368892680</t>
  </si>
  <si>
    <t>4*5,9 'Přepočtené koeficientem množství</t>
  </si>
  <si>
    <t>Vodorovné konstrukce</t>
  </si>
  <si>
    <t>91</t>
  </si>
  <si>
    <t>451572111</t>
  </si>
  <si>
    <t>Lože pod potrubí, stoky a drobné objekty v otevřeném výkopu z kameniva drobného těženého 0 až 4 mm</t>
  </si>
  <si>
    <t>-268895829</t>
  </si>
  <si>
    <t>Přípojky vpustí</t>
  </si>
  <si>
    <t>0,8*0,1*23,5</t>
  </si>
  <si>
    <t>92</t>
  </si>
  <si>
    <t>452112112</t>
  </si>
  <si>
    <t>Osazení betonových dílců prstenců nebo rámů pod poklopy a mříže, výšky do 100 mm</t>
  </si>
  <si>
    <t>-1978571555</t>
  </si>
  <si>
    <t>2*4</t>
  </si>
  <si>
    <t>93</t>
  </si>
  <si>
    <t>59224013</t>
  </si>
  <si>
    <t>prstenec šachtový vyrovnávací betonový 625x100x100mm</t>
  </si>
  <si>
    <t>-763941586</t>
  </si>
  <si>
    <t>94</t>
  </si>
  <si>
    <t>452386121</t>
  </si>
  <si>
    <t>Podkladní a vyrovnávací konstrukce z betonu vyrovnávací prstence z prostého betonu tř. C 25/30 pod poklopy a mříže, výšky přes 100 do 200 mm</t>
  </si>
  <si>
    <t>680771763</t>
  </si>
  <si>
    <t>Výšková úprava poklopů a šoupátek</t>
  </si>
  <si>
    <t>7+6</t>
  </si>
  <si>
    <t>Komunikace pozemní</t>
  </si>
  <si>
    <t>95</t>
  </si>
  <si>
    <t>56485111R</t>
  </si>
  <si>
    <t xml:space="preserve">Podklad ze štěrkodrti ŠD  s rozprostřením a zhutněním, po zhutnění tl. 150 mm</t>
  </si>
  <si>
    <t>359338369</t>
  </si>
  <si>
    <t>Frakce 32 - 63 (při vyhovující únosnosti pláně frakce 0-63)</t>
  </si>
  <si>
    <t>Sjezdy</t>
  </si>
  <si>
    <t>305+130*0,35</t>
  </si>
  <si>
    <t>Dobetonování sjezdů</t>
  </si>
  <si>
    <t>Provizorní napojení</t>
  </si>
  <si>
    <t>50+2*14*0,35</t>
  </si>
  <si>
    <t>96</t>
  </si>
  <si>
    <t>564851111</t>
  </si>
  <si>
    <t>1553920145</t>
  </si>
  <si>
    <t>Frakce 0-63</t>
  </si>
  <si>
    <t>Parkovací pruh</t>
  </si>
  <si>
    <t>100*2</t>
  </si>
  <si>
    <t>305</t>
  </si>
  <si>
    <t>Komunikace</t>
  </si>
  <si>
    <t>1130+460*0,50</t>
  </si>
  <si>
    <t>97</t>
  </si>
  <si>
    <t>564861111</t>
  </si>
  <si>
    <t>Podklad ze štěrkodrti ŠD s rozprostřením a zhutněním plochy přes 100 m2, po zhutnění tl. 200 mm</t>
  </si>
  <si>
    <t>-2108314899</t>
  </si>
  <si>
    <t>Frakce 32 - 63 (při vyhovující únosnosti pláně frakce 0-63</t>
  </si>
  <si>
    <t>272</t>
  </si>
  <si>
    <t>98</t>
  </si>
  <si>
    <t>565155121</t>
  </si>
  <si>
    <t>Asfaltový beton vrstva podkladní ACP 16+ s rozprostřením a zhutněním v pruhu šířky přes 3 m, po zhutnění tl. 70 mm</t>
  </si>
  <si>
    <t>718661463</t>
  </si>
  <si>
    <t>1130</t>
  </si>
  <si>
    <t>99</t>
  </si>
  <si>
    <t>567122114</t>
  </si>
  <si>
    <t>Podklad ze směsi stmelené cementem SC bez dilatačních spár, s rozprostřením a zhutněním SC C 8/10 (KSC I), po zhutnění tl. 150 mm</t>
  </si>
  <si>
    <t>-1012733937</t>
  </si>
  <si>
    <t>567124111</t>
  </si>
  <si>
    <t>Podklad ze směsi stmelené cementem SC bez dilatačních spár, s rozprostřením a zhutněním SC C 20/25 (PB I), po zhutnění tl. 150 mm</t>
  </si>
  <si>
    <t>-501987132</t>
  </si>
  <si>
    <t>101</t>
  </si>
  <si>
    <t>573111113</t>
  </si>
  <si>
    <t>Postřik infiltrační PI z asfaltu silničního s posypem kamenivem, v množství 1,50 kg/m2</t>
  </si>
  <si>
    <t>-2010359848</t>
  </si>
  <si>
    <t>102</t>
  </si>
  <si>
    <t>573211112</t>
  </si>
  <si>
    <t>Postřik spojovací PS bez posypu kamenivem z asfaltu silničního, v množství 0,70 kg/m2</t>
  </si>
  <si>
    <t>935003004</t>
  </si>
  <si>
    <t>103</t>
  </si>
  <si>
    <t>577144111</t>
  </si>
  <si>
    <t xml:space="preserve">Asfaltový beton vrstva obrusná ACO 11  s rozprostřením a se zhutněním z nemodifikovaného asfaltu v pruhu šířky do 3 m, po zhutnění tl. 50 mm</t>
  </si>
  <si>
    <t>626120538</t>
  </si>
  <si>
    <t>596211222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</si>
  <si>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B, pro plochy přes 100 do 300 m2</t>
  </si>
  <si>
    <t>-1410378149</t>
  </si>
  <si>
    <t>105</t>
  </si>
  <si>
    <t>59245020</t>
  </si>
  <si>
    <t>dlažba tvar obdélník betonová 200x100x80mm přírodní</t>
  </si>
  <si>
    <t>-1445425135</t>
  </si>
  <si>
    <t>272-11,5</t>
  </si>
  <si>
    <t>260,5*1,015 'Přepočtené koeficientem množství</t>
  </si>
  <si>
    <t>106</t>
  </si>
  <si>
    <t>59245226</t>
  </si>
  <si>
    <t>dlažba tvar obdélník betonová pro nevidomé 200x100x80mm barevná</t>
  </si>
  <si>
    <t>628322892</t>
  </si>
  <si>
    <t>11,5</t>
  </si>
  <si>
    <t>11,5*1,015 'Přepočtené koeficientem množství</t>
  </si>
  <si>
    <t>107</t>
  </si>
  <si>
    <t>596212222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</si>
  <si>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B, pro plochy přes 100 do 300 m2</t>
  </si>
  <si>
    <t>-264383178</t>
  </si>
  <si>
    <t>108</t>
  </si>
  <si>
    <t>873686719</t>
  </si>
  <si>
    <t>305-32,5</t>
  </si>
  <si>
    <t>272,5*1,015 'Přepočtené koeficientem množství</t>
  </si>
  <si>
    <t>109</t>
  </si>
  <si>
    <t>513054116</t>
  </si>
  <si>
    <t>32,5</t>
  </si>
  <si>
    <t>32,5*1,015 'Přepočtené koeficientem množství</t>
  </si>
  <si>
    <t>596412211</t>
  </si>
  <si>
    <t>Kladení dlažby z betonových vegetačních dlaždic pozemních komunikací s ložem z kameniva těženého nebo drceného tl. do 50 mm, s vyplněním spár a vegetačních otvorů, s hutněním vibrováním tl. 80 mm, pro plochy přes 50 do 100 m2</t>
  </si>
  <si>
    <t>-74641173</t>
  </si>
  <si>
    <t>111</t>
  </si>
  <si>
    <t>59245035</t>
  </si>
  <si>
    <t>dlažba plošná vegetační betonová 200x200mm tl 80mm přírodní</t>
  </si>
  <si>
    <t>-704512197</t>
  </si>
  <si>
    <t>100*1,03 'Přepočtené koeficientem množství</t>
  </si>
  <si>
    <t>Trubní vedení</t>
  </si>
  <si>
    <t>112</t>
  </si>
  <si>
    <t>83126319R</t>
  </si>
  <si>
    <t>Napojení kanalizační přípojky DN od 100 do 300 na stávající kanalizaci</t>
  </si>
  <si>
    <t>-1769233089</t>
  </si>
  <si>
    <t>113</t>
  </si>
  <si>
    <t>871310330</t>
  </si>
  <si>
    <t>Montáž kanalizačního potrubí z plastů z polypropylenu PP hladkého plnostěnného SN 16 DN 150</t>
  </si>
  <si>
    <t>1438193804</t>
  </si>
  <si>
    <t>Přípojky DVP</t>
  </si>
  <si>
    <t>1,5+15+1,5+1,5</t>
  </si>
  <si>
    <t>Přípojka roštu</t>
  </si>
  <si>
    <t>4,0</t>
  </si>
  <si>
    <t>114</t>
  </si>
  <si>
    <t>28617094</t>
  </si>
  <si>
    <t>trubka kanalizační PP plnostěnná třívrstvá DN 150x6000mm SN16</t>
  </si>
  <si>
    <t>-105264703</t>
  </si>
  <si>
    <t>23,5</t>
  </si>
  <si>
    <t>23,5*1,015 'Přepočtené koeficientem množství</t>
  </si>
  <si>
    <t>115</t>
  </si>
  <si>
    <t>89594121R</t>
  </si>
  <si>
    <t>Rekonstrukce stávající vpusti na stokovou vložku - kompletní</t>
  </si>
  <si>
    <t>-620573</t>
  </si>
  <si>
    <t>116</t>
  </si>
  <si>
    <t>895941343</t>
  </si>
  <si>
    <t>Osazení vpusti uliční z betonových dílců DN 500 dno vysoké s kalištěm</t>
  </si>
  <si>
    <t>338861562</t>
  </si>
  <si>
    <t>117</t>
  </si>
  <si>
    <t>59224470</t>
  </si>
  <si>
    <t>vpusť uliční DN 500 kaliště vysoké 500/525x65mm</t>
  </si>
  <si>
    <t>-1574097646</t>
  </si>
  <si>
    <t>118</t>
  </si>
  <si>
    <t>895941362</t>
  </si>
  <si>
    <t>Osazení vpusti uliční z betonových dílců DN 500 skruž středová 590 mm</t>
  </si>
  <si>
    <t>-1070515070</t>
  </si>
  <si>
    <t>119</t>
  </si>
  <si>
    <t>59224462</t>
  </si>
  <si>
    <t>vpusť uliční DN 500 skruž průběžná vysoká betonová 500/590x65mm</t>
  </si>
  <si>
    <t>1186403099</t>
  </si>
  <si>
    <t>120</t>
  </si>
  <si>
    <t>895941366</t>
  </si>
  <si>
    <t>Osazení vpusti uliční z betonových dílců DN 500 skruž průběžná s výtokem</t>
  </si>
  <si>
    <t>-261644631</t>
  </si>
  <si>
    <t>121</t>
  </si>
  <si>
    <t>59224464</t>
  </si>
  <si>
    <t>vpusť uliční DN 500 skruž průběžná 500/590x65mm betonová s odtokem 150mm PVC</t>
  </si>
  <si>
    <t>-567563045</t>
  </si>
  <si>
    <t>122</t>
  </si>
  <si>
    <t>899204112</t>
  </si>
  <si>
    <t>Osazení mříží litinových včetně rámů a košů na bahno pro třídu zatížení D400, E600</t>
  </si>
  <si>
    <t>-1522937055</t>
  </si>
  <si>
    <t>123</t>
  </si>
  <si>
    <t>55242328</t>
  </si>
  <si>
    <t xml:space="preserve">mříž D 400 -  plochá, 600x600 4-stranný rám</t>
  </si>
  <si>
    <t>1196293851</t>
  </si>
  <si>
    <t>124</t>
  </si>
  <si>
    <t>5524100R</t>
  </si>
  <si>
    <t>koš kalový - těžký</t>
  </si>
  <si>
    <t>-1398984436</t>
  </si>
  <si>
    <t>125</t>
  </si>
  <si>
    <t>89126792R</t>
  </si>
  <si>
    <t xml:space="preserve">Úprava podzemního hydrantu, viz.výkresová dokumentace - kompletní </t>
  </si>
  <si>
    <t>-863722819</t>
  </si>
  <si>
    <t>126</t>
  </si>
  <si>
    <t>899101211</t>
  </si>
  <si>
    <t>Demontáž poklopů litinových a ocelových včetně rámů, hmotnosti jednotlivě do 50 kg</t>
  </si>
  <si>
    <t>980952683</t>
  </si>
  <si>
    <t>Výšková úpravy šoupátek a hydrantů</t>
  </si>
  <si>
    <t>127</t>
  </si>
  <si>
    <t>899101113</t>
  </si>
  <si>
    <t>Osazení poklopů litinových, ocelových nebo železobetonových bez rámů hmotnosti jednotlivě do 50 kg</t>
  </si>
  <si>
    <t>2003249744</t>
  </si>
  <si>
    <t>128</t>
  </si>
  <si>
    <t>899104211</t>
  </si>
  <si>
    <t>Demontáž poklopů litinových a ocelových včetně rámů, hmotnosti jednotlivě přes 150 Kg</t>
  </si>
  <si>
    <t>-1839838386</t>
  </si>
  <si>
    <t>Výšková úpravy poklopů</t>
  </si>
  <si>
    <t>Vodoměrná šachta</t>
  </si>
  <si>
    <t>Kanalizace</t>
  </si>
  <si>
    <t>129</t>
  </si>
  <si>
    <t>899104112</t>
  </si>
  <si>
    <t>Osazení poklopů litinových, ocelových nebo železobetonových včetně rámů pro třídu zatížení D400, E600</t>
  </si>
  <si>
    <t>-863248959</t>
  </si>
  <si>
    <t>130</t>
  </si>
  <si>
    <t>899722114</t>
  </si>
  <si>
    <t>Krytí potrubí z plastů výstražnou fólií z PVC šířky 40 cm</t>
  </si>
  <si>
    <t>1518483287</t>
  </si>
  <si>
    <t>131</t>
  </si>
  <si>
    <t>935932415</t>
  </si>
  <si>
    <t>Odvodňovací plastový žlab pro třídu zatížení D 400 vnitřní šířky 100 mm s krycím roštem můstkovým z litiny</t>
  </si>
  <si>
    <t>-1622154851</t>
  </si>
  <si>
    <t>9,65</t>
  </si>
  <si>
    <t>132</t>
  </si>
  <si>
    <t>935932611</t>
  </si>
  <si>
    <t>Odvodňovací plastový žlab vpusť s kalovým košem pro žlab vnitřní šířky 100 mm</t>
  </si>
  <si>
    <t>-1468985000</t>
  </si>
  <si>
    <t>Ostatní konstrukce a práce, bourání</t>
  </si>
  <si>
    <t>133</t>
  </si>
  <si>
    <t>914111111</t>
  </si>
  <si>
    <t xml:space="preserve">Montáž svislé dopravní značky základní  velikosti do 1 m2 objímkami na sloupky nebo konzoly</t>
  </si>
  <si>
    <t>9583387</t>
  </si>
  <si>
    <t>134</t>
  </si>
  <si>
    <t>40445608</t>
  </si>
  <si>
    <t>značky upravující přednost P1, P4 700mm</t>
  </si>
  <si>
    <t>-1755392511</t>
  </si>
  <si>
    <t>Značka P4</t>
  </si>
  <si>
    <t>135</t>
  </si>
  <si>
    <t>40445619</t>
  </si>
  <si>
    <t>zákazové, příkazové dopravní značky B1-B34, C1-15 500mm</t>
  </si>
  <si>
    <t>-1221832179</t>
  </si>
  <si>
    <t>Značka B2</t>
  </si>
  <si>
    <t>Značka B4</t>
  </si>
  <si>
    <t>136</t>
  </si>
  <si>
    <t>40445621</t>
  </si>
  <si>
    <t>informativní značky provozní IP1-IP3, IP4b-IP7, IP10a, b 500x500mm</t>
  </si>
  <si>
    <t>-1076167250</t>
  </si>
  <si>
    <t>Značka IP4b</t>
  </si>
  <si>
    <t>137</t>
  </si>
  <si>
    <t>40445625</t>
  </si>
  <si>
    <t>informativní značky provozní IP8, IP9, IP11-IP13 500x700mm</t>
  </si>
  <si>
    <t>192971386</t>
  </si>
  <si>
    <t>Značka IP11c</t>
  </si>
  <si>
    <t>138</t>
  </si>
  <si>
    <t>40445649</t>
  </si>
  <si>
    <t>dodatkové tabulky E3-E5, E8, E14-E16 500x150mm</t>
  </si>
  <si>
    <t>780198375</t>
  </si>
  <si>
    <t>Značka E5</t>
  </si>
  <si>
    <t>139</t>
  </si>
  <si>
    <t>40445650</t>
  </si>
  <si>
    <t>dodatkové tabulky E7, E12, E13 500x300mm</t>
  </si>
  <si>
    <t>-596726889</t>
  </si>
  <si>
    <t>Značka E12a, E12b</t>
  </si>
  <si>
    <t>1+1</t>
  </si>
  <si>
    <t>Značka E13</t>
  </si>
  <si>
    <t>140</t>
  </si>
  <si>
    <t>914111121</t>
  </si>
  <si>
    <t xml:space="preserve">Montáž svislé dopravní značky základní  velikosti do 2 m2 objímkami na sloupky nebo konzoly</t>
  </si>
  <si>
    <t>-1604770940</t>
  </si>
  <si>
    <t>Značka IZ8b</t>
  </si>
  <si>
    <t>141</t>
  </si>
  <si>
    <t>40445635</t>
  </si>
  <si>
    <t>informativní značky směrové IS9-IS11a 1000x1500mm</t>
  </si>
  <si>
    <t>-1234487311</t>
  </si>
  <si>
    <t>142</t>
  </si>
  <si>
    <t>914511111</t>
  </si>
  <si>
    <t xml:space="preserve">Montáž sloupku dopravních značek  délky do 3,5 m do betonového základu</t>
  </si>
  <si>
    <t>567250134</t>
  </si>
  <si>
    <t>Pro značky IZ8b dva sloupky</t>
  </si>
  <si>
    <t>143</t>
  </si>
  <si>
    <t>40445225</t>
  </si>
  <si>
    <t>sloupek pro dopravní značku Zn D 60mm v 3,5m</t>
  </si>
  <si>
    <t>1982696600</t>
  </si>
  <si>
    <t>144</t>
  </si>
  <si>
    <t>40445240</t>
  </si>
  <si>
    <t>patka pro sloupek Al D 60mm</t>
  </si>
  <si>
    <t>1695237037</t>
  </si>
  <si>
    <t>145</t>
  </si>
  <si>
    <t>40445256</t>
  </si>
  <si>
    <t>svorka upínací na sloupek dopravní značky D 60mm</t>
  </si>
  <si>
    <t>269811316</t>
  </si>
  <si>
    <t>146</t>
  </si>
  <si>
    <t>40445253</t>
  </si>
  <si>
    <t>víčko plastové na sloupek D 60mm</t>
  </si>
  <si>
    <t>-400631244</t>
  </si>
  <si>
    <t>147</t>
  </si>
  <si>
    <t>915211112</t>
  </si>
  <si>
    <t xml:space="preserve">Vodorovné dopravní značení stříkaným plastem  dělící čára šířky 125 mm souvislá bílá retroreflexní</t>
  </si>
  <si>
    <t>-616109230</t>
  </si>
  <si>
    <t>Realizace po půl roce od položení asfaltů</t>
  </si>
  <si>
    <t>Značka V1a</t>
  </si>
  <si>
    <t>148</t>
  </si>
  <si>
    <t>915211122</t>
  </si>
  <si>
    <t xml:space="preserve">Vodorovné dopravní značení stříkaným plastem  dělící čára šířky 125 mm přerušovaná bílá retroreflexní</t>
  </si>
  <si>
    <t>1418499516</t>
  </si>
  <si>
    <t>Značka V2b</t>
  </si>
  <si>
    <t>149</t>
  </si>
  <si>
    <t>915311111</t>
  </si>
  <si>
    <t xml:space="preserve">Vodorovné značení předformovaným termoplastem  dopravní značky barevné velikosti do 1 m2</t>
  </si>
  <si>
    <t>-1447533410</t>
  </si>
  <si>
    <t>Značka V14</t>
  </si>
  <si>
    <t>150</t>
  </si>
  <si>
    <t>915611111</t>
  </si>
  <si>
    <t xml:space="preserve">Předznačení pro vodorovné značení  stříkané barvou nebo prováděné z nátěrových hmot liniové dělicí čáry, vodicí proužky</t>
  </si>
  <si>
    <t>-1422844236</t>
  </si>
  <si>
    <t>110+15</t>
  </si>
  <si>
    <t>151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</si>
  <si>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</si>
  <si>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</si>
  <si>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1086531187</t>
  </si>
  <si>
    <t xml:space="preserve">Obrubník 150/250 </t>
  </si>
  <si>
    <t>Obrubník 150/150 nájezdový s převýšením 20 mm</t>
  </si>
  <si>
    <t>205</t>
  </si>
  <si>
    <t>Obrubník 150/150 s převýšením 50 mm</t>
  </si>
  <si>
    <t>Přechodové obrubníky</t>
  </si>
  <si>
    <t>152</t>
  </si>
  <si>
    <t>59217031</t>
  </si>
  <si>
    <t>obrubník betonový silniční 100 x 15 x 25 cm</t>
  </si>
  <si>
    <t>-801952183</t>
  </si>
  <si>
    <t>240*1,015 'Přepočtené koeficientem množství</t>
  </si>
  <si>
    <t>153</t>
  </si>
  <si>
    <t>59217029</t>
  </si>
  <si>
    <t>obrubník betonový silniční nájezdový 100x15x15 cm</t>
  </si>
  <si>
    <t>-2029232026</t>
  </si>
  <si>
    <t>205+4</t>
  </si>
  <si>
    <t>209*1,015 'Přepočtené koeficientem množství</t>
  </si>
  <si>
    <t>154</t>
  </si>
  <si>
    <t>59217030</t>
  </si>
  <si>
    <t>obrubník betonový silniční přechodový 1000x150x150-250mm</t>
  </si>
  <si>
    <t>281402614</t>
  </si>
  <si>
    <t>11*1,015 'Přepočtené koeficientem množství</t>
  </si>
  <si>
    <t>155</t>
  </si>
  <si>
    <t>916231113</t>
  </si>
  <si>
    <t>Osazení chodníkového obrubníku betonového se zřízením lože, s vyplněním a zatřením spár cementovou maltou ležatého s boční opěrou z betonu prostého, do lože z betonu prostého</t>
  </si>
  <si>
    <t>883650068</t>
  </si>
  <si>
    <t>Zapuštěné obrubníky 100/250</t>
  </si>
  <si>
    <t>156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</si>
  <si>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</si>
  <si>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</si>
  <si>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2037023233</t>
  </si>
  <si>
    <t xml:space="preserve">Obrubníky 100/250 s převýšením </t>
  </si>
  <si>
    <t>157</t>
  </si>
  <si>
    <t>59217017</t>
  </si>
  <si>
    <t>obrubník betonový chodníkový 100x10x25 cm</t>
  </si>
  <si>
    <t>-796865367</t>
  </si>
  <si>
    <t>I pro zapuštěné obrubníky</t>
  </si>
  <si>
    <t>205+205</t>
  </si>
  <si>
    <t>410*1,015 'Přepočtené koeficientem množství</t>
  </si>
  <si>
    <t>158</t>
  </si>
  <si>
    <t>919121223</t>
  </si>
  <si>
    <t>Utěsnění dilatačních spár zálivkou za studena v cementobetonovém nebo živičném krytu včetně adhezního nátěru bez těsnicího profilu pod zálivkou, pro komůrky šířky 15 mm, hloubky 30 mm</t>
  </si>
  <si>
    <t>-789222780</t>
  </si>
  <si>
    <t xml:space="preserve">Náhradní položka-vytmelení spáry mezi stáv.konstrukcí  a opravou u obrubníku</t>
  </si>
  <si>
    <t>Přesun hmot a manipulace se sutí</t>
  </si>
  <si>
    <t>159</t>
  </si>
  <si>
    <t>997221551</t>
  </si>
  <si>
    <t xml:space="preserve">Vodorovná doprava suti  bez naložení, ale se složením a s hrubým urovnáním ze sypkých materiálů, na vzdálenost do 1 km</t>
  </si>
  <si>
    <t>652576312</t>
  </si>
  <si>
    <t>Kamenivo</t>
  </si>
  <si>
    <t>(252*0,2+900*0,3)*1,7</t>
  </si>
  <si>
    <t>160</t>
  </si>
  <si>
    <t>997221559</t>
  </si>
  <si>
    <t xml:space="preserve">Vodorovná doprava suti  bez naložení, ale se složením a s hrubým urovnáním Příplatek k ceně za každý další i započatý 1 km přes 1 km</t>
  </si>
  <si>
    <t>1363898970</t>
  </si>
  <si>
    <t>544,68*3</t>
  </si>
  <si>
    <t>161</t>
  </si>
  <si>
    <t>997221561</t>
  </si>
  <si>
    <t xml:space="preserve">Vodorovná doprava suti  bez naložení, ale se složením a s hrubým urovnáním z kusových materiálů, na vzdálenost do 1 km</t>
  </si>
  <si>
    <t>-1488442396</t>
  </si>
  <si>
    <t xml:space="preserve">Odvoz  na skládku Technické služby Otrokovice</t>
  </si>
  <si>
    <t>Pro uložení k dalšímu využití</t>
  </si>
  <si>
    <t>Frézovaná živice</t>
  </si>
  <si>
    <t>(900*0,15+50*0,05)*2,35</t>
  </si>
  <si>
    <t>Kostka</t>
  </si>
  <si>
    <t>2*0,1*2,4</t>
  </si>
  <si>
    <t>Lomový kámen</t>
  </si>
  <si>
    <t>5*0,2*2,4</t>
  </si>
  <si>
    <t>Odvoz k recyklaci</t>
  </si>
  <si>
    <t>Beton</t>
  </si>
  <si>
    <t>(0,15*0,25*530+110*0,04+50*0,15+85*0,1)*2,2</t>
  </si>
  <si>
    <t>Železobeton</t>
  </si>
  <si>
    <t>0,3*2,4</t>
  </si>
  <si>
    <t>162</t>
  </si>
  <si>
    <t>997221569</t>
  </si>
  <si>
    <t>-628553020</t>
  </si>
  <si>
    <t>415,33*2</t>
  </si>
  <si>
    <t>163</t>
  </si>
  <si>
    <t>997221655</t>
  </si>
  <si>
    <t>Poplatek za uložení stavebního odpadu na skládce (skládkovné) zeminy a kamení zatříděného do Katalogu odpadů pod kódem 17 05 04</t>
  </si>
  <si>
    <t>-1406214362</t>
  </si>
  <si>
    <t>544,68</t>
  </si>
  <si>
    <t>164</t>
  </si>
  <si>
    <t>99722186R</t>
  </si>
  <si>
    <t>Poplatek za recykllaci</t>
  </si>
  <si>
    <t>-939814085</t>
  </si>
  <si>
    <t>998</t>
  </si>
  <si>
    <t>Přesun hmot</t>
  </si>
  <si>
    <t>165</t>
  </si>
  <si>
    <t>998225111</t>
  </si>
  <si>
    <t xml:space="preserve">Přesun hmot pro komunikace s krytem z kameniva, monolitickým betonovým nebo živičným  dopravní vzdálenost do 200 m jakékoliv délky objektu</t>
  </si>
  <si>
    <t>280574863</t>
  </si>
  <si>
    <t>166</t>
  </si>
  <si>
    <t>998225191</t>
  </si>
  <si>
    <t xml:space="preserve">Přesun hmot pro komunikace s krytem z kameniva, monolitickým betonovým nebo živičným  Příplatek k ceně za zvětšený přesun přes vymezenou největší dopravní vzdálenost do 1000 m</t>
  </si>
  <si>
    <t>-1755674505</t>
  </si>
  <si>
    <t>SO 102.1 - Část B - Mk Čechova</t>
  </si>
  <si>
    <t>122252205</t>
  </si>
  <si>
    <t>Odkopávky a prokopávky nezapažené pro silnice a dálnice strojně v hornině třídy těžitelnosti I přes 500 do 1 000 m3</t>
  </si>
  <si>
    <t>-1103242520</t>
  </si>
  <si>
    <t>650+200+17-187,646</t>
  </si>
  <si>
    <t>(2075-302+(1042-189)*0,5)*0,2</t>
  </si>
  <si>
    <t>132251103</t>
  </si>
  <si>
    <t>Hloubení nezapažených rýh šířky do 800 mm strojně s urovnáním dna do předepsaného profilu a spádu v hornině třídy těžitelnosti I skupiny 3 přes 50 do 100 m3</t>
  </si>
  <si>
    <t>-537534717</t>
  </si>
  <si>
    <t>0,4*0,4*(275-40)</t>
  </si>
  <si>
    <t>0,8*0,5*(0,9+1,5)*(39-2)</t>
  </si>
  <si>
    <t>-913340303</t>
  </si>
  <si>
    <t>1,2*1,2*2,2*(12-2)</t>
  </si>
  <si>
    <t>0,4*0,5*0,6*4</t>
  </si>
  <si>
    <t>-1396147009</t>
  </si>
  <si>
    <t>1119,254+73,12+32,16</t>
  </si>
  <si>
    <t>491148814</t>
  </si>
  <si>
    <t>1224,534*1,7</t>
  </si>
  <si>
    <t>-1053857380</t>
  </si>
  <si>
    <t xml:space="preserve">Přípojky vpustí </t>
  </si>
  <si>
    <t>1,2*1,2*2,2*(12-2)*0,75</t>
  </si>
  <si>
    <t>Zásyp zrušených vpustí</t>
  </si>
  <si>
    <t>1,2*1,2*2,2*2</t>
  </si>
  <si>
    <t>Odpočet obsypu potrubí</t>
  </si>
  <si>
    <t>-13,320</t>
  </si>
  <si>
    <t>-2,950</t>
  </si>
  <si>
    <t>-1773000138</t>
  </si>
  <si>
    <t>49,346</t>
  </si>
  <si>
    <t>49,346*2 'Přepočtené koeficientem množství</t>
  </si>
  <si>
    <t>-196211116</t>
  </si>
  <si>
    <t xml:space="preserve">Přípojky vpustí  </t>
  </si>
  <si>
    <t>0,8*0,45*37,0</t>
  </si>
  <si>
    <t>-96644011</t>
  </si>
  <si>
    <t>13,320</t>
  </si>
  <si>
    <t>13,32*2 'Přepočtené koeficientem množství</t>
  </si>
  <si>
    <t>1731951510</t>
  </si>
  <si>
    <t>2075-302+427-89+60-15+462-81+(1042-189)*0,5+(261-60)*0,35+(625-80)*0,25</t>
  </si>
  <si>
    <t>121151123</t>
  </si>
  <si>
    <t>Sejmutí ornice strojně při souvislé ploše přes 500 m2, tl. vrstvy do 200 mm</t>
  </si>
  <si>
    <t>-1459340455</t>
  </si>
  <si>
    <t>1160-292</t>
  </si>
  <si>
    <t>-132368456</t>
  </si>
  <si>
    <t>868*0,15</t>
  </si>
  <si>
    <t>-1188283810</t>
  </si>
  <si>
    <t>130,2</t>
  </si>
  <si>
    <t>-2019289889</t>
  </si>
  <si>
    <t>1659520567</t>
  </si>
  <si>
    <t>-200633478</t>
  </si>
  <si>
    <t>-2007086843</t>
  </si>
  <si>
    <t>1940973608</t>
  </si>
  <si>
    <t>112201114</t>
  </si>
  <si>
    <t>Odstranění pařezů D do 0,5 m v rovině a svahu 1:5 s odklizením do 20 m bez zasypání jámy</t>
  </si>
  <si>
    <t>1787661758</t>
  </si>
  <si>
    <t>112201115</t>
  </si>
  <si>
    <t>Odstranění pařezů D do 0,6 m v rovině a svahu 1:5 s odklizením do 20 m bez zasypánm jámy</t>
  </si>
  <si>
    <t>1514535359</t>
  </si>
  <si>
    <t>112201118</t>
  </si>
  <si>
    <t xml:space="preserve">Odstranění pařezů D do 0,9 m v rovině a svahu 1:5 s odklizením do 20 m bez  zasypání jámy</t>
  </si>
  <si>
    <t>-472089484</t>
  </si>
  <si>
    <t>112201120</t>
  </si>
  <si>
    <t>Odstranění pařezů D do 1,1 m v rovině a svahu 1:5 s odklizením do 20 m bez zasypánm jámy</t>
  </si>
  <si>
    <t>1458542480</t>
  </si>
  <si>
    <t>-1207528013</t>
  </si>
  <si>
    <t>8+14</t>
  </si>
  <si>
    <t>-1185866520</t>
  </si>
  <si>
    <t>10+7</t>
  </si>
  <si>
    <t>162201423</t>
  </si>
  <si>
    <t>Vodorovné přemístění větví, kmenů nebo pařezů s naložením, složením a dopravou do 1000 m pařezů kmenů, průměru přes 500 do 700 mm</t>
  </si>
  <si>
    <t>-1059196692</t>
  </si>
  <si>
    <t>162201424</t>
  </si>
  <si>
    <t>Vodorovné přemístění větví, kmenů nebo pařezů s naložením, složením a dopravou do 1000 m pařezů kmenů, průměru přes 700 do 900 mm</t>
  </si>
  <si>
    <t>-362403566</t>
  </si>
  <si>
    <t>162201520</t>
  </si>
  <si>
    <t>Vodorovné přemístění větví, kmenů nebo pařezů s naložením, složením a dopravou do 1000 m pařezů kmenů, průměru přes 900 do 1100 mm</t>
  </si>
  <si>
    <t>-954999283</t>
  </si>
  <si>
    <t>-118975851</t>
  </si>
  <si>
    <t>(8+14)*3</t>
  </si>
  <si>
    <t>-233827206</t>
  </si>
  <si>
    <t>(10+7)*3</t>
  </si>
  <si>
    <t>162301973</t>
  </si>
  <si>
    <t>Vodorovné přemístění větví, kmenů nebo pařezů s naložením, složením a dopravou Příplatek k cenám za každých dalších i započatých 1000 m přes 1000 m pařezů kmenů, průměru přes 500 do 700 mm</t>
  </si>
  <si>
    <t>-161771347</t>
  </si>
  <si>
    <t>3*3</t>
  </si>
  <si>
    <t>162301974</t>
  </si>
  <si>
    <t>Vodorovné přemístění větví, kmenů nebo pařezů s naložením, složením a dopravou Příplatek k cenám za každých dalších i započatých 1000 m přes 1000 m pařezů kmenů, průměru přes 700 do 900 mm</t>
  </si>
  <si>
    <t>-318015325</t>
  </si>
  <si>
    <t>1*3</t>
  </si>
  <si>
    <t>162301975</t>
  </si>
  <si>
    <t>Vodorovné přemístění větví, kmenů nebo pařezů s naložením, složením a dopravou Příplatek k cenám za každých dalších i započatých 1000 m přes 1000 m pařezů kmenů, průměru přes 900 do 1100 mm</t>
  </si>
  <si>
    <t>585511743</t>
  </si>
  <si>
    <t>-2027720325</t>
  </si>
  <si>
    <t>1336204519</t>
  </si>
  <si>
    <t>112211113</t>
  </si>
  <si>
    <t xml:space="preserve">Spálení pařezů na hromadách  průměru přes 0,50 do 1,00 m</t>
  </si>
  <si>
    <t>1693502271</t>
  </si>
  <si>
    <t>3+1</t>
  </si>
  <si>
    <t>112211114</t>
  </si>
  <si>
    <t xml:space="preserve">Spálení pařezů na hromadách  průměru přes 1,00 m</t>
  </si>
  <si>
    <t>-2113285257</t>
  </si>
  <si>
    <t>-1816693968</t>
  </si>
  <si>
    <t>-888521069</t>
  </si>
  <si>
    <t>175-71</t>
  </si>
  <si>
    <t>638169540</t>
  </si>
  <si>
    <t>2111001272</t>
  </si>
  <si>
    <t>200</t>
  </si>
  <si>
    <t>113107171</t>
  </si>
  <si>
    <t>Odstranění podkladů nebo krytů strojně plochy jednotlivě přes 50 m2 do 200 m2 s přemístěním hmot na skládku na vzdálenost do 20 m nebo s naložením na dopravní prostředek z betonu prostého, o tl. vrstvy přes 100 do 150 mm</t>
  </si>
  <si>
    <t>-1259396571</t>
  </si>
  <si>
    <t>80-28</t>
  </si>
  <si>
    <t>1065638031</t>
  </si>
  <si>
    <t>175+80+200+5+8-(71+28)</t>
  </si>
  <si>
    <t>-1273913742</t>
  </si>
  <si>
    <t>1610-240</t>
  </si>
  <si>
    <t>558294234</t>
  </si>
  <si>
    <t>1610-240+25</t>
  </si>
  <si>
    <t>-250963312</t>
  </si>
  <si>
    <t>1040-211</t>
  </si>
  <si>
    <t>909370763</t>
  </si>
  <si>
    <t>0,3*2</t>
  </si>
  <si>
    <t>728308703</t>
  </si>
  <si>
    <t>2+7</t>
  </si>
  <si>
    <t>2113412065</t>
  </si>
  <si>
    <t>40-(18+10)</t>
  </si>
  <si>
    <t>245607326</t>
  </si>
  <si>
    <t>70-28</t>
  </si>
  <si>
    <t>373342173</t>
  </si>
  <si>
    <t>4-1</t>
  </si>
  <si>
    <t>-464545600</t>
  </si>
  <si>
    <t>-1559846398</t>
  </si>
  <si>
    <t>-1383791989</t>
  </si>
  <si>
    <t>-1996096619</t>
  </si>
  <si>
    <t>-67019741</t>
  </si>
  <si>
    <t>-12132668</t>
  </si>
  <si>
    <t>450-90</t>
  </si>
  <si>
    <t>-1136660509</t>
  </si>
  <si>
    <t>1036410R</t>
  </si>
  <si>
    <t>552074819</t>
  </si>
  <si>
    <t>360*0,15*1,7</t>
  </si>
  <si>
    <t>91,8*1,05 'Přepočtené koeficientem množství</t>
  </si>
  <si>
    <t>-96751061</t>
  </si>
  <si>
    <t>11669341</t>
  </si>
  <si>
    <t>360*3,25/100</t>
  </si>
  <si>
    <t>11,7*1,2 'Přepočtené koeficientem množství</t>
  </si>
  <si>
    <t>451774677</t>
  </si>
  <si>
    <t>360*2</t>
  </si>
  <si>
    <t>-1778582276</t>
  </si>
  <si>
    <t>1808726169</t>
  </si>
  <si>
    <t>1068810284</t>
  </si>
  <si>
    <t>360*3</t>
  </si>
  <si>
    <t>1697945706</t>
  </si>
  <si>
    <t>-633995297</t>
  </si>
  <si>
    <t>(450-90)*0,03/1000</t>
  </si>
  <si>
    <t>887630328</t>
  </si>
  <si>
    <t>360*0,03</t>
  </si>
  <si>
    <t>10,8*1,1 'Přepočtené koeficientem množství</t>
  </si>
  <si>
    <t>1794730980</t>
  </si>
  <si>
    <t>(450-90)*6</t>
  </si>
  <si>
    <t>-443805136</t>
  </si>
  <si>
    <t>(450-90)*2</t>
  </si>
  <si>
    <t>1416231524</t>
  </si>
  <si>
    <t>(450-90)*0,005*6</t>
  </si>
  <si>
    <t>-46989022</t>
  </si>
  <si>
    <t>0,3*0,4*(275-40)</t>
  </si>
  <si>
    <t>-1785876123</t>
  </si>
  <si>
    <t>0,4*4*(275-40)</t>
  </si>
  <si>
    <t>-1867865215</t>
  </si>
  <si>
    <t>376</t>
  </si>
  <si>
    <t>376*1,1845 'Přepočtené koeficientem množství</t>
  </si>
  <si>
    <t>2080646132</t>
  </si>
  <si>
    <t>275-40</t>
  </si>
  <si>
    <t>-535360540</t>
  </si>
  <si>
    <t>-370886016</t>
  </si>
  <si>
    <t>1230339884</t>
  </si>
  <si>
    <t>3170,1</t>
  </si>
  <si>
    <t>3170,1*1,05 'Přepočtené koeficientem množství</t>
  </si>
  <si>
    <t>1210290249</t>
  </si>
  <si>
    <t>(2075-302+427-89+60-15+462-81+(1042-189)*0,5+(261-60)*0,35)*70/2200</t>
  </si>
  <si>
    <t>485322048</t>
  </si>
  <si>
    <t>2075-302+(1042-189)*0,5</t>
  </si>
  <si>
    <t>774919808</t>
  </si>
  <si>
    <t>0,8*0,1*(39-2)</t>
  </si>
  <si>
    <t>1368377692</t>
  </si>
  <si>
    <t>2*(12-2)</t>
  </si>
  <si>
    <t>1323058440</t>
  </si>
  <si>
    <t>-932455215</t>
  </si>
  <si>
    <t>10+10-2</t>
  </si>
  <si>
    <t>-1607585087</t>
  </si>
  <si>
    <t>427-89+(261-60)*0,35</t>
  </si>
  <si>
    <t>60-15</t>
  </si>
  <si>
    <t>419415405</t>
  </si>
  <si>
    <t>427-89</t>
  </si>
  <si>
    <t>467182140</t>
  </si>
  <si>
    <t>462-81</t>
  </si>
  <si>
    <t>447303402</t>
  </si>
  <si>
    <t>2075,0-302,0</t>
  </si>
  <si>
    <t>567122111</t>
  </si>
  <si>
    <t>Podklad ze směsi stmelené cementem SC bez dilatačních spár, s rozprostřením a zhutněním SC C 8/10 (KSC I), po zhutnění tl. 120 mm</t>
  </si>
  <si>
    <t>425592883</t>
  </si>
  <si>
    <t>Zvýšená plocha křižovatky</t>
  </si>
  <si>
    <t>118+23</t>
  </si>
  <si>
    <t>-1942036354</t>
  </si>
  <si>
    <t>567124113</t>
  </si>
  <si>
    <t>Podklad ze směsi stmelené cementem SC bez dilatačních spár, s rozprostřením a zhutněním SC C 12/15, po zhutnění tl. 150 mm</t>
  </si>
  <si>
    <t>891734687</t>
  </si>
  <si>
    <t>1044411570</t>
  </si>
  <si>
    <t>-1195182787</t>
  </si>
  <si>
    <t>708128747</t>
  </si>
  <si>
    <t>591241111</t>
  </si>
  <si>
    <t xml:space="preserve">Kladení dlažby z kostek  s provedením lože do tl. 50 mm, s vyplněním spár, s dvojím beraněním a se smetením přebytečného materiálu na krajnici drobných z kamene, do lože z cementové malty</t>
  </si>
  <si>
    <t>-956735397</t>
  </si>
  <si>
    <t>58381007</t>
  </si>
  <si>
    <t>kostka dlažební žula drobná 8/10</t>
  </si>
  <si>
    <t>-1657976062</t>
  </si>
  <si>
    <t>23*1,02 'Přepočtené koeficientem množství</t>
  </si>
  <si>
    <t>596211223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</si>
  <si>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B, pro plochy přes 300 m2</t>
  </si>
  <si>
    <t>451538347</t>
  </si>
  <si>
    <t>462,0-81</t>
  </si>
  <si>
    <t>62320506</t>
  </si>
  <si>
    <t>381-(20-1,6)</t>
  </si>
  <si>
    <t>362,6*1,02 'Přepočtené koeficientem množství</t>
  </si>
  <si>
    <t>788274043</t>
  </si>
  <si>
    <t>20-1,6</t>
  </si>
  <si>
    <t>18,4*1,03 'Přepočtené koeficientem množství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</si>
  <si>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B, pro plochy přes 100 do 300 m2</t>
  </si>
  <si>
    <t>-1182449730</t>
  </si>
  <si>
    <t>427-145*0,4-89</t>
  </si>
  <si>
    <t>-484048185</t>
  </si>
  <si>
    <t>280-(79-22,4)</t>
  </si>
  <si>
    <t>223,4*1,02 'Přepočtené koeficientem množství</t>
  </si>
  <si>
    <t>504235379</t>
  </si>
  <si>
    <t>79-22,4</t>
  </si>
  <si>
    <t>56,6*1,02 'Přepočtené koeficientem množství</t>
  </si>
  <si>
    <t>596811311</t>
  </si>
  <si>
    <t>Kladení velkoformátové dlažby pozemních komunikací a komunikací pro pěší s ložem z kameniva tl. 40 mm, s vyplněním spár, s hutněním, vibrováním a se smetením přebytečného materiálu tl. do 100 mm, velikosti dlaždic do 0,5 m2, pro plochy do 300 m2</t>
  </si>
  <si>
    <t>1341718137</t>
  </si>
  <si>
    <t>145*0,4</t>
  </si>
  <si>
    <t>5924601R</t>
  </si>
  <si>
    <t>dlažba 400/400 mm tl 80mm drážková přírodní</t>
  </si>
  <si>
    <t>-979215472</t>
  </si>
  <si>
    <t>58*1,03 'Přepočtené koeficientem množství</t>
  </si>
  <si>
    <t>1638851417</t>
  </si>
  <si>
    <t>11-7-2</t>
  </si>
  <si>
    <t>-645483732</t>
  </si>
  <si>
    <t>1,5+15+1,5+1,5+1,0+3,0+2,5+1,5+1,5+8,0+1,0+1,0-1-2</t>
  </si>
  <si>
    <t>1642800578</t>
  </si>
  <si>
    <t>36*1,015 'Přepočtené koeficientem množství</t>
  </si>
  <si>
    <t>877310320</t>
  </si>
  <si>
    <t>Montáž tvarovek na kanalizačním plastovém potrubí z PP nebo PVC-U hladkého plnostěnného odboček DN 150</t>
  </si>
  <si>
    <t>881654521</t>
  </si>
  <si>
    <t>28617205.1</t>
  </si>
  <si>
    <t>odbočka kanalizační PP třívrstvá SN16 45° DN 150/150</t>
  </si>
  <si>
    <t>-1790143401</t>
  </si>
  <si>
    <t>1*1,015 'Přepočtené koeficientem množství</t>
  </si>
  <si>
    <t>1685498201</t>
  </si>
  <si>
    <t>723677525</t>
  </si>
  <si>
    <t>12-2</t>
  </si>
  <si>
    <t>1160399089</t>
  </si>
  <si>
    <t>2128027402</t>
  </si>
  <si>
    <t>147261659</t>
  </si>
  <si>
    <t>-1620897155</t>
  </si>
  <si>
    <t>-1066692144</t>
  </si>
  <si>
    <t>1281724116</t>
  </si>
  <si>
    <t>1314382484</t>
  </si>
  <si>
    <t>842685781</t>
  </si>
  <si>
    <t>1447160107</t>
  </si>
  <si>
    <t>824511791</t>
  </si>
  <si>
    <t>545916223</t>
  </si>
  <si>
    <t>-459961146</t>
  </si>
  <si>
    <t>10-2</t>
  </si>
  <si>
    <t>1346406220</t>
  </si>
  <si>
    <t>1049896531</t>
  </si>
  <si>
    <t>39,0-2</t>
  </si>
  <si>
    <t>-491277101</t>
  </si>
  <si>
    <t>10-3</t>
  </si>
  <si>
    <t>-1931560111</t>
  </si>
  <si>
    <t>1810743059</t>
  </si>
  <si>
    <t>Značka IP10b</t>
  </si>
  <si>
    <t>-595941535</t>
  </si>
  <si>
    <t>2+1</t>
  </si>
  <si>
    <t>770103590</t>
  </si>
  <si>
    <t>6-2</t>
  </si>
  <si>
    <t>1209689386</t>
  </si>
  <si>
    <t>-384323491</t>
  </si>
  <si>
    <t>-359739016</t>
  </si>
  <si>
    <t>1221594030</t>
  </si>
  <si>
    <t>-1566946910</t>
  </si>
  <si>
    <t>495961888</t>
  </si>
  <si>
    <t>-606375761</t>
  </si>
  <si>
    <t>Cyklopiktogram</t>
  </si>
  <si>
    <t>518834781</t>
  </si>
  <si>
    <t>350+15</t>
  </si>
  <si>
    <t>264400589</t>
  </si>
  <si>
    <t xml:space="preserve">Obrubník 150/250  spřevýšením 120 mm</t>
  </si>
  <si>
    <t>325-(50+11)</t>
  </si>
  <si>
    <t>Obrubník 150/250 s převýšením 100 mm</t>
  </si>
  <si>
    <t>32-30</t>
  </si>
  <si>
    <t>675-94</t>
  </si>
  <si>
    <t>10-2*2</t>
  </si>
  <si>
    <t>214870267</t>
  </si>
  <si>
    <t>325+32-(50+11+30)</t>
  </si>
  <si>
    <t>266*1,015 'Přepočtené koeficientem množství</t>
  </si>
  <si>
    <t>158515502</t>
  </si>
  <si>
    <t>581*1,015 'Přepočtené koeficientem množství</t>
  </si>
  <si>
    <t>-1867838319</t>
  </si>
  <si>
    <t>6*1,015 'Přepočtené koeficientem množství</t>
  </si>
  <si>
    <t>-1108298444</t>
  </si>
  <si>
    <t>320-64</t>
  </si>
  <si>
    <t>-1720621019</t>
  </si>
  <si>
    <t>305-76</t>
  </si>
  <si>
    <t>1351996289</t>
  </si>
  <si>
    <t>320+305-(64+76)</t>
  </si>
  <si>
    <t>485*1,015 'Přepočtené koeficientem množství</t>
  </si>
  <si>
    <t>-818869421</t>
  </si>
  <si>
    <t>50-15</t>
  </si>
  <si>
    <t>-1943859119</t>
  </si>
  <si>
    <t>(369*0,2+1370*0,3)*1,7</t>
  </si>
  <si>
    <t>-953397513</t>
  </si>
  <si>
    <t>824,16*3</t>
  </si>
  <si>
    <t>-490204804</t>
  </si>
  <si>
    <t>(1610-240+25)*0,15*2,35</t>
  </si>
  <si>
    <t>8*0,1*2,4</t>
  </si>
  <si>
    <t>Mezisoučet</t>
  </si>
  <si>
    <t>(0,15*0,25*(1040-211)+(175-71)*0,04+(80-28)*0,15+200*0,1)*2,2</t>
  </si>
  <si>
    <t>0,6*2,4</t>
  </si>
  <si>
    <t>-324326180</t>
  </si>
  <si>
    <t>636,203*2</t>
  </si>
  <si>
    <t>2052810023</t>
  </si>
  <si>
    <t>824,160</t>
  </si>
  <si>
    <t>-431540184</t>
  </si>
  <si>
    <t>-686526483</t>
  </si>
  <si>
    <t>2122241229</t>
  </si>
  <si>
    <t>SO 102.2 - Část B - MK Dolní</t>
  </si>
  <si>
    <t>756937582</t>
  </si>
  <si>
    <t>0,5*(0,0+2,18)*7,5+0,5*(2,18+2,18)*2,5+0,5*(2,18+2,35)*10+0,5*(2,35+2,87)*10</t>
  </si>
  <si>
    <t>0,5*(2,87+2,57)*10+0,5*(2,57+2,63)*10+0,5*(2,63+3,87)*12+0,5*(3,84+2,97)*8</t>
  </si>
  <si>
    <t>0,5*(2,97+1,55)*2,58</t>
  </si>
  <si>
    <t>(55+302+189*0,5)*0,2</t>
  </si>
  <si>
    <t>132251101</t>
  </si>
  <si>
    <t>Hloubení nezapažených rýh šířky do 800 mm strojně s urovnáním dna do předepsaného profilu a spádu v hornině třídy těžitelnosti I skupiny 3 do 20 m3</t>
  </si>
  <si>
    <t>-548780858</t>
  </si>
  <si>
    <t>0,4*0,4*40</t>
  </si>
  <si>
    <t>0,8*0,5*(0,9+1,5)*2</t>
  </si>
  <si>
    <t>-1339102390</t>
  </si>
  <si>
    <t>0,4*0,5*0,6*2</t>
  </si>
  <si>
    <t>Patky pro zábradlí</t>
  </si>
  <si>
    <t>0,2*0,2*0,5*16</t>
  </si>
  <si>
    <t>-1114259846</t>
  </si>
  <si>
    <t>277,946+8,32+6,896</t>
  </si>
  <si>
    <t>674341451</t>
  </si>
  <si>
    <t>293,162*1,7</t>
  </si>
  <si>
    <t>-1166583658</t>
  </si>
  <si>
    <t>1,2*1,2*2,2*2*0,75</t>
  </si>
  <si>
    <t>-0,72</t>
  </si>
  <si>
    <t>-0,16</t>
  </si>
  <si>
    <t>1042833101</t>
  </si>
  <si>
    <t>5,792</t>
  </si>
  <si>
    <t>5,792*2 'Přepočtené koeficientem množství</t>
  </si>
  <si>
    <t>1034081435</t>
  </si>
  <si>
    <t>0,8*0,45*2,0</t>
  </si>
  <si>
    <t>-1306192070</t>
  </si>
  <si>
    <t>0,72</t>
  </si>
  <si>
    <t>0,72*2 'Přepočtené koeficientem množství</t>
  </si>
  <si>
    <t>606562237</t>
  </si>
  <si>
    <t>302+55+89+81+189*0,5+60*0,35+80*0,25</t>
  </si>
  <si>
    <t>-482185372</t>
  </si>
  <si>
    <t>292</t>
  </si>
  <si>
    <t>-1054862743</t>
  </si>
  <si>
    <t>292*0,15</t>
  </si>
  <si>
    <t>-1445376026</t>
  </si>
  <si>
    <t>43,80</t>
  </si>
  <si>
    <t>-1472365076</t>
  </si>
  <si>
    <t>-1129279646</t>
  </si>
  <si>
    <t>375305666</t>
  </si>
  <si>
    <t>-1407274168</t>
  </si>
  <si>
    <t>1414618378</t>
  </si>
  <si>
    <t>71+28</t>
  </si>
  <si>
    <t>380067322</t>
  </si>
  <si>
    <t>-2029616370</t>
  </si>
  <si>
    <t>211</t>
  </si>
  <si>
    <t>139911121</t>
  </si>
  <si>
    <t>Bourání konstrukcí v hloubených vykopávkách ručně s přemístěním suti na hromady na vzdálenost do 20 m nebo s naložením na dopravní prostředek z betonu prostého neprokládaného</t>
  </si>
  <si>
    <t>-1619525569</t>
  </si>
  <si>
    <t>Odstranění žlabovky</t>
  </si>
  <si>
    <t>0,4*0,1*30</t>
  </si>
  <si>
    <t>-920371220</t>
  </si>
  <si>
    <t>18+10</t>
  </si>
  <si>
    <t>-1427358571</t>
  </si>
  <si>
    <t>966005111</t>
  </si>
  <si>
    <t>Rozebrání a odstranění silničního zábradlí a ocelových svodidel s přemístěním hmot na skládku na vzdálenost do 10 m nebo s naložením na dopravní prostředek, se zásypem jam po odstraněných sloupcích a s jeho zhutněním silničního zábradlí se sloupky osazenými s betonovými patkami</t>
  </si>
  <si>
    <t>-1125337010</t>
  </si>
  <si>
    <t>1141220803</t>
  </si>
  <si>
    <t>73011563</t>
  </si>
  <si>
    <t>109483765</t>
  </si>
  <si>
    <t>866889765</t>
  </si>
  <si>
    <t>-783332240</t>
  </si>
  <si>
    <t>1650185361</t>
  </si>
  <si>
    <t>90*0,15*1,7</t>
  </si>
  <si>
    <t>22,95*1,05 'Přepočtené koeficientem množství</t>
  </si>
  <si>
    <t>-1403980914</t>
  </si>
  <si>
    <t>238637319</t>
  </si>
  <si>
    <t>90*3,25/100</t>
  </si>
  <si>
    <t>2,925*1,2 'Přepočtené koeficientem množství</t>
  </si>
  <si>
    <t>-765483611</t>
  </si>
  <si>
    <t>90*2</t>
  </si>
  <si>
    <t>-1851673896</t>
  </si>
  <si>
    <t>-123831901</t>
  </si>
  <si>
    <t>2057759214</t>
  </si>
  <si>
    <t>90*3</t>
  </si>
  <si>
    <t>529691435</t>
  </si>
  <si>
    <t>-417744810</t>
  </si>
  <si>
    <t>90*0,03/1000</t>
  </si>
  <si>
    <t>763212064</t>
  </si>
  <si>
    <t>90*0,03</t>
  </si>
  <si>
    <t>2,7*1,1 'Přepočtené koeficientem množství</t>
  </si>
  <si>
    <t>-1068712792</t>
  </si>
  <si>
    <t>90*6</t>
  </si>
  <si>
    <t>-1629999013</t>
  </si>
  <si>
    <t>-29397680</t>
  </si>
  <si>
    <t>90*0,005*6</t>
  </si>
  <si>
    <t>-28277972</t>
  </si>
  <si>
    <t>0,3*0,4*40</t>
  </si>
  <si>
    <t>-1049704679</t>
  </si>
  <si>
    <t>0,4*4*40</t>
  </si>
  <si>
    <t>908623878</t>
  </si>
  <si>
    <t>64*1,1845 'Přepočtené koeficientem množství</t>
  </si>
  <si>
    <t>-99960024</t>
  </si>
  <si>
    <t>-796551054</t>
  </si>
  <si>
    <t>275353101</t>
  </si>
  <si>
    <t>Bednění kotevních otvorů a prostupů v základových konstrukcích v patkách včetně polohového zajištění a odbednění, popř. ztraceného bednění z pletiva apod. průřezu do 0,01 m2, hl. do 0,25 m</t>
  </si>
  <si>
    <t>955268459</t>
  </si>
  <si>
    <t>Zábradlí</t>
  </si>
  <si>
    <t>-1842460781</t>
  </si>
  <si>
    <t>-1523111388</t>
  </si>
  <si>
    <t>662,5</t>
  </si>
  <si>
    <t>662,5*1,05 'Přepočtené koeficientem množství</t>
  </si>
  <si>
    <t>326238303</t>
  </si>
  <si>
    <t>(302+55+89+81+189*0,5+60*0,35)*70/2200</t>
  </si>
  <si>
    <t>-705790412</t>
  </si>
  <si>
    <t>55+302+189*0,5</t>
  </si>
  <si>
    <t>34894213R</t>
  </si>
  <si>
    <t>Z</t>
  </si>
  <si>
    <t>1308280640</t>
  </si>
  <si>
    <t>-643410652</t>
  </si>
  <si>
    <t>0,8*0,1*(1+1)</t>
  </si>
  <si>
    <t>1109344957</t>
  </si>
  <si>
    <t>2*2</t>
  </si>
  <si>
    <t>-415024583</t>
  </si>
  <si>
    <t>-1682671653</t>
  </si>
  <si>
    <t>-178303455</t>
  </si>
  <si>
    <t>55*2</t>
  </si>
  <si>
    <t>302+189*0,50</t>
  </si>
  <si>
    <t>1686520641</t>
  </si>
  <si>
    <t>89+60*0,35</t>
  </si>
  <si>
    <t>564861011</t>
  </si>
  <si>
    <t>Podklad ze štěrkodrti ŠD s rozprostřením a zhutněním plochy jednotlivě do 100 m2, po zhutnění tl. 200 mm</t>
  </si>
  <si>
    <t>609882243</t>
  </si>
  <si>
    <t>442531668</t>
  </si>
  <si>
    <t>302</t>
  </si>
  <si>
    <t>565181111</t>
  </si>
  <si>
    <t>Vyrovnání povrchu dosavadních podkladů s rozprostřením hmot a zhutněním obalovaným kamenivem ACP (OK) tl. 150 mm</t>
  </si>
  <si>
    <t>-306199424</t>
  </si>
  <si>
    <t>Provizorní dopojení ulice Dolní na ulici Čechovu</t>
  </si>
  <si>
    <t>2020764809</t>
  </si>
  <si>
    <t>-564513509</t>
  </si>
  <si>
    <t>400948406</t>
  </si>
  <si>
    <t>-1448446086</t>
  </si>
  <si>
    <t>-2082388559</t>
  </si>
  <si>
    <t>596211221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</si>
  <si>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80 mm skupiny B, pro plochy přes 50 do 100 m2</t>
  </si>
  <si>
    <t>-567319280</t>
  </si>
  <si>
    <t>-1879604726</t>
  </si>
  <si>
    <t>81-1,6</t>
  </si>
  <si>
    <t>79,4*1,03 'Přepočtené koeficientem množství</t>
  </si>
  <si>
    <t>889342211</t>
  </si>
  <si>
    <t>1,6</t>
  </si>
  <si>
    <t>1,6*1,03 'Přepočtené koeficientem množství</t>
  </si>
  <si>
    <t>835848886</t>
  </si>
  <si>
    <t>596212221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</si>
  <si>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B, pro plochy přes 50 do 100 m2</t>
  </si>
  <si>
    <t>-1703414800</t>
  </si>
  <si>
    <t>-1868070202</t>
  </si>
  <si>
    <t>89-22,4</t>
  </si>
  <si>
    <t>66,6*1,03 'Přepočtené koeficientem množství</t>
  </si>
  <si>
    <t>59246088</t>
  </si>
  <si>
    <t>dlažba pro nevidomé betonová 200x200mm tl 80mm barevná</t>
  </si>
  <si>
    <t>-505696735</t>
  </si>
  <si>
    <t>22,4</t>
  </si>
  <si>
    <t>22,4*1,03 'Přepočtené koeficientem množství</t>
  </si>
  <si>
    <t>338795916</t>
  </si>
  <si>
    <t>55,0</t>
  </si>
  <si>
    <t>-1707437088</t>
  </si>
  <si>
    <t>55*1,03 'Přepočtené koeficientem množství</t>
  </si>
  <si>
    <t>1345251695</t>
  </si>
  <si>
    <t>501709776</t>
  </si>
  <si>
    <t>-567161692</t>
  </si>
  <si>
    <t>2*1,015 'Přepočtené koeficientem množství</t>
  </si>
  <si>
    <t>1207388170</t>
  </si>
  <si>
    <t>1744098268</t>
  </si>
  <si>
    <t>-1233890078</t>
  </si>
  <si>
    <t>659123010</t>
  </si>
  <si>
    <t>-1619808375</t>
  </si>
  <si>
    <t>1567009507</t>
  </si>
  <si>
    <t>-1413534707</t>
  </si>
  <si>
    <t>1482242868</t>
  </si>
  <si>
    <t>-330179586</t>
  </si>
  <si>
    <t>374193555</t>
  </si>
  <si>
    <t>-127820706</t>
  </si>
  <si>
    <t>-961451277</t>
  </si>
  <si>
    <t>2,0</t>
  </si>
  <si>
    <t>1484734964</t>
  </si>
  <si>
    <t>712023514</t>
  </si>
  <si>
    <t>-528721839</t>
  </si>
  <si>
    <t>Značka C2c</t>
  </si>
  <si>
    <t>1717699019</t>
  </si>
  <si>
    <t>2054938654</t>
  </si>
  <si>
    <t>-1673589269</t>
  </si>
  <si>
    <t>-1138675224</t>
  </si>
  <si>
    <t>24366197</t>
  </si>
  <si>
    <t>-1892928763</t>
  </si>
  <si>
    <t>1204117192</t>
  </si>
  <si>
    <t>50+11</t>
  </si>
  <si>
    <t>-763117732</t>
  </si>
  <si>
    <t>61+30</t>
  </si>
  <si>
    <t>91*1,015 'Přepočtené koeficientem množství</t>
  </si>
  <si>
    <t>656033250</t>
  </si>
  <si>
    <t>94*1,015 'Přepočtené koeficientem množství</t>
  </si>
  <si>
    <t>-1215810674</t>
  </si>
  <si>
    <t>4*1,015 'Přepočtené koeficientem množství</t>
  </si>
  <si>
    <t>2058509977</t>
  </si>
  <si>
    <t>1076738315</t>
  </si>
  <si>
    <t>-526477820</t>
  </si>
  <si>
    <t>64+76</t>
  </si>
  <si>
    <t>140*1,015 'Přepočtené koeficientem množství</t>
  </si>
  <si>
    <t>-1419114590</t>
  </si>
  <si>
    <t>572726608</t>
  </si>
  <si>
    <t>(99*0,2+240*0,3+71*0,04)*1,7</t>
  </si>
  <si>
    <t>-1753996299</t>
  </si>
  <si>
    <t>160,888*3</t>
  </si>
  <si>
    <t>-2034285012</t>
  </si>
  <si>
    <t>(240*0,15+15*0,05)*2,35</t>
  </si>
  <si>
    <t>(0,15*0,25*211+71*0,04+28*0,15+1,2)*2,2</t>
  </si>
  <si>
    <t>102747657</t>
  </si>
  <si>
    <t>121,899*2</t>
  </si>
  <si>
    <t>-1163988080</t>
  </si>
  <si>
    <t>160,888</t>
  </si>
  <si>
    <t>-1145800334</t>
  </si>
  <si>
    <t>1557716537</t>
  </si>
  <si>
    <t>-432720596</t>
  </si>
  <si>
    <t>SO 301 - Kanalizace dešťová</t>
  </si>
  <si>
    <t>J.Košík</t>
  </si>
  <si>
    <t>1 - Zemní práce</t>
  </si>
  <si>
    <t>11 - Přípravné a přidružené práce</t>
  </si>
  <si>
    <t>2 - Základy a zvláštní zakládání</t>
  </si>
  <si>
    <t>45 - Podkladní a vedlejší konstrukce</t>
  </si>
  <si>
    <t>46 - Zpevněné plochy</t>
  </si>
  <si>
    <t>56 - Podkladní vrstvy komunikací a zpevněných ploch</t>
  </si>
  <si>
    <t>57 - Kryty štěrkových a živičných komunikací</t>
  </si>
  <si>
    <t>87 - Potrubí z trub z plastických hmot</t>
  </si>
  <si>
    <t>89 - Ostatní konstrukce na trubním vedení</t>
  </si>
  <si>
    <t>91 - Doplňující práce na komunikaci</t>
  </si>
  <si>
    <t>96 - Bourání konstrukcí</t>
  </si>
  <si>
    <t>99 - Staveništní přesun hmot</t>
  </si>
  <si>
    <t>D96 - Přesuny suti a vybouraných hmot</t>
  </si>
  <si>
    <t>Celkem - Celkem</t>
  </si>
  <si>
    <t>115101201R00</t>
  </si>
  <si>
    <t xml:space="preserve">Čerpání vody na dopravní výšku do 10 m  s uvažovaným průměrným přítokem do 500 l/min</t>
  </si>
  <si>
    <t>h</t>
  </si>
  <si>
    <t>24,00*30</t>
  </si>
  <si>
    <t>115101301R00</t>
  </si>
  <si>
    <t xml:space="preserve">Pohotovost záložní čerpací soupravy na dopravní výšku do 10 m  s uvažovaným průměrným přítokem do 500 l/min</t>
  </si>
  <si>
    <t>den</t>
  </si>
  <si>
    <t>119001401R00</t>
  </si>
  <si>
    <t xml:space="preserve">Dočasné zajištění podzemního potrubí nebo vedení ocelového potrubí  DN  do 200 mm</t>
  </si>
  <si>
    <t>1,00*4</t>
  </si>
  <si>
    <t>119001412R00</t>
  </si>
  <si>
    <t xml:space="preserve">Dočasné zajištění podzemního potrubí nebo vedení betonového potrubí  DN  přes 200  do 500 mm</t>
  </si>
  <si>
    <t>119001421R00</t>
  </si>
  <si>
    <t>Dočasné zajištění podzemního potrubí nebo vedení kabelů do 3 kabelů</t>
  </si>
  <si>
    <t>1,00*11</t>
  </si>
  <si>
    <t>121101101R00</t>
  </si>
  <si>
    <t>Sejmutí ornice s přemístěním na vzdálenost do 50 m</t>
  </si>
  <si>
    <t xml:space="preserve">A : </t>
  </si>
  <si>
    <t>(267,80-8,00)*1,00*0,15</t>
  </si>
  <si>
    <t>129103101R00</t>
  </si>
  <si>
    <t>Čištění koryt vodotečí hloubce koryta do 2,5 m, pří šířce původního dna do 5 m, v horninách 1 a 2</t>
  </si>
  <si>
    <t xml:space="preserve">vo : </t>
  </si>
  <si>
    <t>5,00</t>
  </si>
  <si>
    <t>130001101R00</t>
  </si>
  <si>
    <t>Příplatek k cenám za ztížené vykopávky v horninách jakékoliv třídy</t>
  </si>
  <si>
    <t>(1,00*(0,50+0,30+0,50)*(0,50+0,30+1,00))*19</t>
  </si>
  <si>
    <t>132101212R00</t>
  </si>
  <si>
    <t>Hloubení rýh šířky přes 60 do 200 cm do 1000 m3, v hornině 1-2, hloubení strojně</t>
  </si>
  <si>
    <t>132201212R00</t>
  </si>
  <si>
    <t>Hloubení rýh šířky přes 60 do 200 cm do 1000 m3, v hornině 3, hloubení strojně</t>
  </si>
  <si>
    <t>949,16*0,40</t>
  </si>
  <si>
    <t>132201219R00</t>
  </si>
  <si>
    <t>Hloubení rýh šířky přes 60 do 200 cm příplatek za lepivost, v hornině 3,</t>
  </si>
  <si>
    <t>132301212R00</t>
  </si>
  <si>
    <t>Hloubení rýh šířky přes 60 do 200 cm do 1000 m3, v hornině 4, hloubení strojně</t>
  </si>
  <si>
    <t>949,16*0,20</t>
  </si>
  <si>
    <t>132301219R00</t>
  </si>
  <si>
    <t>Hloubení rýh šířky přes 60 do 200 cm příplatek za lepivost, v hornině 4,</t>
  </si>
  <si>
    <t>151101101R00</t>
  </si>
  <si>
    <t xml:space="preserve">Zřízení pažení a rozepření stěn rýh příložné  pro jakoukoliv mezerovitost, hloubky do 2 m</t>
  </si>
  <si>
    <t>267,80*(2,03+1,38)/2*2</t>
  </si>
  <si>
    <t xml:space="preserve">šachty : </t>
  </si>
  <si>
    <t>(2,50-1,00)*2*(1,87+1,55+1,86+1,57+1,27+1,35+2,35+2,40)</t>
  </si>
  <si>
    <t xml:space="preserve">rn : </t>
  </si>
  <si>
    <t>(6,40+6,10)*2*2,10</t>
  </si>
  <si>
    <t>151101102R00</t>
  </si>
  <si>
    <t xml:space="preserve">Zřízení pažení a rozepření stěn rýh příložné  pro jakoukoliv mezerovitost, hloubky do 4 m</t>
  </si>
  <si>
    <t xml:space="preserve">A1 : </t>
  </si>
  <si>
    <t>79,70*(2,31+1,19)/2*2</t>
  </si>
  <si>
    <t>(2,50-1,00)*2*(2,14+1,45+1,19)</t>
  </si>
  <si>
    <t xml:space="preserve">A2 : </t>
  </si>
  <si>
    <t>93,00*(2,40+1,46)/2*2</t>
  </si>
  <si>
    <t>(2,50-1,00)*2*(2,13+1,84+1,46)</t>
  </si>
  <si>
    <t>151101111R00</t>
  </si>
  <si>
    <t>Odstranění pažení a rozepření rýh příložné , hloubky do 2 m</t>
  </si>
  <si>
    <t>151101112R00</t>
  </si>
  <si>
    <t>Odstranění pažení a rozepření rýh příložné , hloubky do 4 m</t>
  </si>
  <si>
    <t>161101102R00</t>
  </si>
  <si>
    <t>Svislé přemístění výkopku z horniny 1 až 4, při hloubce výkopu přes 2,5 do 4 m</t>
  </si>
  <si>
    <t>949,16*0,60</t>
  </si>
  <si>
    <t>162701105R00</t>
  </si>
  <si>
    <t xml:space="preserve">Vodorovné přemístění výkopku z horniny 1 až 4, na vzdálenost přes 9 000  do 10 000 m</t>
  </si>
  <si>
    <t xml:space="preserve">ck : </t>
  </si>
  <si>
    <t>949,16</t>
  </si>
  <si>
    <t xml:space="preserve">odpočet : </t>
  </si>
  <si>
    <t>-611,33</t>
  </si>
  <si>
    <t xml:space="preserve">šd pod zp : </t>
  </si>
  <si>
    <t>8,00*1,00*1,05</t>
  </si>
  <si>
    <t>79,70*1,00*1,05</t>
  </si>
  <si>
    <t>93,00*1,00*1,05</t>
  </si>
  <si>
    <t>174101101R00</t>
  </si>
  <si>
    <t>Zásyp sypaninou se zhutněním jam, šachet, rýh nebo kolem objektů v těchto vykopávkách</t>
  </si>
  <si>
    <t>175101101R00</t>
  </si>
  <si>
    <t>Obsyp potrubí bez prohození sypaniny, bez dodávky obsypového materiálu</t>
  </si>
  <si>
    <t>267,80*1,00*0,55</t>
  </si>
  <si>
    <t>79,70*1,00*0,55</t>
  </si>
  <si>
    <t>93,00*1,00*0,55</t>
  </si>
  <si>
    <t>-3,14*0,125*0,125*(267,80+79,70+93,00)</t>
  </si>
  <si>
    <t>180402111R00</t>
  </si>
  <si>
    <t>Založení trávníku parkový trávník, výsevem, v rovině nebo na svahu do 1:5</t>
  </si>
  <si>
    <t>(267,80-8,00)*1,00</t>
  </si>
  <si>
    <t>181301102R00</t>
  </si>
  <si>
    <t>Rozprostření a urovnání ornice v rovině v souvislé ploše do 500 m2, tloušťka vrstvy přes 100 do 150 mm</t>
  </si>
  <si>
    <t>183403114R00</t>
  </si>
  <si>
    <t>Obdělávání půdy kultivátorováním, v rovině nebo na svahu 1:5</t>
  </si>
  <si>
    <t>259,80*3</t>
  </si>
  <si>
    <t>183403151R00</t>
  </si>
  <si>
    <t>Obdělávání půdy smykováním, v rovině nebo na svahu 1:5</t>
  </si>
  <si>
    <t>183403152R00</t>
  </si>
  <si>
    <t>Obdělávání půdy vláčením, v rovině nebo na svahu 1:5</t>
  </si>
  <si>
    <t>183403153R00</t>
  </si>
  <si>
    <t>Obdělávání půdy hrabáním, v rovině nebo na svahu 1:5</t>
  </si>
  <si>
    <t>199000002R00</t>
  </si>
  <si>
    <t>Poplatky za skládku horniny 1- 4, skupina 17 05 04 z Katalogu odpadů</t>
  </si>
  <si>
    <t>460110001R00</t>
  </si>
  <si>
    <t>Sonda pro vyhledání kabelů - výkop</t>
  </si>
  <si>
    <t>460110101R00</t>
  </si>
  <si>
    <t>Sonda pro vyhledání kabelů - zához</t>
  </si>
  <si>
    <t>00572465R</t>
  </si>
  <si>
    <t>směs travní standard</t>
  </si>
  <si>
    <t>259,80*0,03</t>
  </si>
  <si>
    <t>583320831R</t>
  </si>
  <si>
    <t>Kamenivo stanovené přírodní; těžené; 0/8; OH = 2,58 Mg/m3; štěrkopísek</t>
  </si>
  <si>
    <t>583423203R</t>
  </si>
  <si>
    <t>Kamenivo nestanovené drcené; frakce 0,0 až 32,0 mm</t>
  </si>
  <si>
    <t>8,00*1,00*1,05*2,00</t>
  </si>
  <si>
    <t>79,70*1,00*1,05*2,00</t>
  </si>
  <si>
    <t>93,00*1,00*1,05*2,00</t>
  </si>
  <si>
    <t>113107420R00</t>
  </si>
  <si>
    <t>Odstranění podkladů nebo krytů z kameniva těženého, v ploše jednotlivě nad 50 m2, tloušťka vrstvy 200 mm</t>
  </si>
  <si>
    <t>8,00*1,00</t>
  </si>
  <si>
    <t>79,70*1,00</t>
  </si>
  <si>
    <t>93,00*1,00</t>
  </si>
  <si>
    <t>113107620R00</t>
  </si>
  <si>
    <t>Odstranění podkladů nebo krytů z kameniva hrubého drceného, v ploše jednotlivě nad 50 m2, tloušťka vrstvy 200 mm</t>
  </si>
  <si>
    <t>113108410R00</t>
  </si>
  <si>
    <t>Odstranění podkladů nebo krytů živičných, v ploše jednotlivě nad 50 m2, tloušťka vrstvy 100 mm</t>
  </si>
  <si>
    <t>113202111R00</t>
  </si>
  <si>
    <t>Vytrhání obrub z krajníků nebo obrubníků stojatých</t>
  </si>
  <si>
    <t>Základy a zvláštní zakládání</t>
  </si>
  <si>
    <t>212572111R00</t>
  </si>
  <si>
    <t>Lože pro trativody ze štěrkopísku tříděného</t>
  </si>
  <si>
    <t>440,50*0,15*0,10</t>
  </si>
  <si>
    <t>212571111R00</t>
  </si>
  <si>
    <t>Výplň trativodů štěrkopískem, tříděným</t>
  </si>
  <si>
    <t>440,50*0,15*0,15</t>
  </si>
  <si>
    <t>212753114R00</t>
  </si>
  <si>
    <t>Plastové drenážní trubky montáž ohebné plastové drenážní trubky do rýhy, DN 100, bez lože</t>
  </si>
  <si>
    <t>271571111R00</t>
  </si>
  <si>
    <t>Polštáře zhutněné pod základy štěrkopísek tříděný,</t>
  </si>
  <si>
    <t>6,40*6,10*0,12</t>
  </si>
  <si>
    <t>6,40*6,10*0,03</t>
  </si>
  <si>
    <t>28611225.AR</t>
  </si>
  <si>
    <t>Trubka plastová drenážní spoj: drážkový; potrubí: jednovrstvé; materiál: PVC; povrch: žebrovaný; ohebná; DN = 160; vsakovací plocha = 44,0 cm2/m</t>
  </si>
  <si>
    <t>440,50*1,015</t>
  </si>
  <si>
    <t>Podkladní a vedlejší konstrukce</t>
  </si>
  <si>
    <t>451573111R00</t>
  </si>
  <si>
    <t xml:space="preserve">Lože pod potrubí, stoky a drobné objekty z písku a štěrkopísku  do 65 mm</t>
  </si>
  <si>
    <t>267,80*1,00*0,15</t>
  </si>
  <si>
    <t>79,70*1,00*0,15</t>
  </si>
  <si>
    <t>93,00*1,00*0,15</t>
  </si>
  <si>
    <t>452112111R00</t>
  </si>
  <si>
    <t>Osazení betonových dílců pod potrubí prstenců nebo rámůpod poklopy a mříže výšky do 100 mm</t>
  </si>
  <si>
    <t>17,00</t>
  </si>
  <si>
    <t>4,00</t>
  </si>
  <si>
    <t>452112121R00</t>
  </si>
  <si>
    <t>Osazení betonových dílců pod potrubí prstenců nebo rámůpod poklopy a mříže výšky přes 100 do 200 mm</t>
  </si>
  <si>
    <t>452311131R00</t>
  </si>
  <si>
    <t>Podkladní a zajišťovací konstrukce z betonu desky pod potrubí, stoky a drobné objekty , z betonu prostého třídy C 12/15</t>
  </si>
  <si>
    <t>1,50*1,50*0,10*14</t>
  </si>
  <si>
    <t>6,20*5,70*0,15</t>
  </si>
  <si>
    <t>452386111R00</t>
  </si>
  <si>
    <t>Podkladní a vyrovnávací konstrukce vyrovnávací prstence z betonu prostého třídy C -/7,5, výšky do 100 mm</t>
  </si>
  <si>
    <t>59224346R</t>
  </si>
  <si>
    <t>prstenec vyrovnávací šachetní; betonový; TBW; DN = 625,0 mm; h = 40,0 mm; s = 120,00 mm</t>
  </si>
  <si>
    <t>59224347.AR</t>
  </si>
  <si>
    <t>prstenec vyrovnávací šachetní; betonový; TBW; DN = 625,0 mm; h = 60,0 mm; s = 120,00 mm</t>
  </si>
  <si>
    <t>59224348.AR</t>
  </si>
  <si>
    <t>prstenec vyrovnávací šachetní; betonový; TBW; DN = 625,0 mm; h = 80,0 mm; s = 120,00 mm</t>
  </si>
  <si>
    <t>59224349.AR</t>
  </si>
  <si>
    <t>prstenec vyrovnávací šachetní; betonový; TBW; DN = 625,0 mm; h = 100,0 mm; s = 120,00 mm</t>
  </si>
  <si>
    <t>6,06</t>
  </si>
  <si>
    <t>4,04</t>
  </si>
  <si>
    <t>59224349R</t>
  </si>
  <si>
    <t>prstenec vyrovnávací šachetní; betonový; TBW; DN = 625,0 mm; h = 120,0 mm; s = 120,00 mm</t>
  </si>
  <si>
    <t>Zpevněné plochy</t>
  </si>
  <si>
    <t>465513417R00</t>
  </si>
  <si>
    <t>Oprava dlažeb z lomového kamene oprava dlažeb z lomového kamene, na cementovou maltu, tloušťka 400 mm, vyspárování cementovou maltou</t>
  </si>
  <si>
    <t>0,50</t>
  </si>
  <si>
    <t>Podkladní vrstvy komunikací a zpevněných ploch</t>
  </si>
  <si>
    <t>566903111R00</t>
  </si>
  <si>
    <t>Vyspravení podkladu po překopech kamenivem hrubým drceným</t>
  </si>
  <si>
    <t>180,70*0,40*2,00</t>
  </si>
  <si>
    <t>Kryty štěrkových a živičných komunikací</t>
  </si>
  <si>
    <t>572952111R00</t>
  </si>
  <si>
    <t>Vyspravení krytu po překopech pro inženýrské sítě asfaltovým betonem, po zhutnění tloušťky 30 až 50 mm</t>
  </si>
  <si>
    <t>Potrubí z trub z plastických hmot</t>
  </si>
  <si>
    <t>871373121R00</t>
  </si>
  <si>
    <t xml:space="preserve">Montáž potrubí z trub z plastů těsněných gumovým kroužkem  DN 300 mm</t>
  </si>
  <si>
    <t>267,80</t>
  </si>
  <si>
    <t>79,70</t>
  </si>
  <si>
    <t>93,00</t>
  </si>
  <si>
    <t>877363121R00</t>
  </si>
  <si>
    <t>Montáž tvarovek na potrubí z trub z plastů těsněných gumovým kroužkem odbočných DN 250 mm</t>
  </si>
  <si>
    <t>286111923R</t>
  </si>
  <si>
    <t>Trubka plastová pro venkovní kanalizaci spoj: hrdlový; potrubí: vícevrstvé; skladba: PVC-U - PVC-U - PVC-U; povrch: hladký; DN/OD = 250; de = 250,0 mm; tl. stěny = 8,2 mm; l = 6 000 mm; SN 12</t>
  </si>
  <si>
    <t>259,80/6,00*1,093</t>
  </si>
  <si>
    <t>286111955R</t>
  </si>
  <si>
    <t>Trubka plastová pro venkovní kanalizaci spoj: hrdlový; potrubí: vícevrstvé; skladba: PVC-U - PVC-U - PVC-U; povrch: hladký; DN/OD = 250; de = 250,0 mm; tl. stěny = 9,3 mm; l = 6 000 mm; SN 16</t>
  </si>
  <si>
    <t>8,00/6,00*1,093</t>
  </si>
  <si>
    <t>79,70/6,00*1,093</t>
  </si>
  <si>
    <t>93,00/6,00*1,093</t>
  </si>
  <si>
    <t>28651712.AR</t>
  </si>
  <si>
    <t>Odbočka plastová pro venkovní kanalizaci typ: jednoduchá, redukovaná; spoj: hrdlový; potrubí: jednovrstvé; materiál: PVC-U; povrch: hladký; úhel = 45,0 °; DN = 250; DN3 = 150; SDR 41,0; SN 8</t>
  </si>
  <si>
    <t>Ostatní konstrukce na trubním vedení</t>
  </si>
  <si>
    <t>892585111R00</t>
  </si>
  <si>
    <t xml:space="preserve">Zkoušky těsnosti kanalizačního potrubí zabezpečení konců a zkouška vzduchem kanalizačního potrubí   do DN 300 mm</t>
  </si>
  <si>
    <t>úsek</t>
  </si>
  <si>
    <t>892855115R00</t>
  </si>
  <si>
    <t>Kamerové prohlídky potrubí do 500 m</t>
  </si>
  <si>
    <t>894421111RT1</t>
  </si>
  <si>
    <t>Osazení betonových dílců pro šachty podle DIN 4034 skruže rovné, o hmotnosti do 0,5 t</t>
  </si>
  <si>
    <t>894421112RT1</t>
  </si>
  <si>
    <t>Osazení betonových dílců pro šachty podle DIN 4034 skruže rovné, o hmotnosti do 1,4 t</t>
  </si>
  <si>
    <t>894422111RT1</t>
  </si>
  <si>
    <t>Osazení betonových dílců pro šachty podle DIN 4034 skruže přechodové, pro jakoukoliv hmotnost</t>
  </si>
  <si>
    <t>894423111RT1</t>
  </si>
  <si>
    <t>Osazení betonových dílců pro šachty podle DIN 4034 šachtového dna, o hmotnosti do 2 t</t>
  </si>
  <si>
    <t>899104111R00</t>
  </si>
  <si>
    <t>Osazení poklopů litinových a ocelových o hmotnost jednotlivě přes 150 kg</t>
  </si>
  <si>
    <t>899711122R00</t>
  </si>
  <si>
    <t>Výstražné fólie výstražná fólie pro kanalizaci, šířka 30 cm</t>
  </si>
  <si>
    <t>890001</t>
  </si>
  <si>
    <t>regulátor průtoku z retenční nádrže, průtok od 3 do 5 l/s výška vody 0,5 m, dodávka a montáž</t>
  </si>
  <si>
    <t>890002</t>
  </si>
  <si>
    <t>vyvrtání otvoru pro potrubí DN 250 v rev.šachtě pro přepad z RN, dodávka a montáž</t>
  </si>
  <si>
    <t>89003</t>
  </si>
  <si>
    <t>retenční nádrž PNO 280/530/87 BZP-už. objem 12,73m3, dodávka a montáž</t>
  </si>
  <si>
    <t>89004</t>
  </si>
  <si>
    <t>retenční nádrž PNO 280/530/25 ZDP -10, se vstupním otvorem 1x DN1000, dodávka a montáž</t>
  </si>
  <si>
    <t>89005</t>
  </si>
  <si>
    <t>retenční nádrž TZK-Q.1 100-63/17, dodávka a montáž</t>
  </si>
  <si>
    <t>89006</t>
  </si>
  <si>
    <t>retenční nádrž TBW-Q.1 63/10, dodávka a montáž</t>
  </si>
  <si>
    <t>89007</t>
  </si>
  <si>
    <t>retenční nádrž KB 03 poklop litinový bez odvět. "B3" B125, dodávka a montáž</t>
  </si>
  <si>
    <t>89008</t>
  </si>
  <si>
    <t>retenční nádrž prostup potrubí DN250 bez vložky a těsnění, dodávka a montáž</t>
  </si>
  <si>
    <t>89009</t>
  </si>
  <si>
    <t>retenční nádrž Doprava: Hodonín - Otrokovice / nadrozměr / 2 kam, dodávka a montáž</t>
  </si>
  <si>
    <t>89010</t>
  </si>
  <si>
    <t>retenční nádrž bezpečnostní přepad DN 250 dl. 1,0 m, dodávka a montáž</t>
  </si>
  <si>
    <t>55243347R</t>
  </si>
  <si>
    <t>poklop kanalizační; litinový; D výrobku 610 mm; únosnost D 400 kN; s odvětráním</t>
  </si>
  <si>
    <t>59224353.AR</t>
  </si>
  <si>
    <t>konus šachetní; železobetonový; TBR; d = 1 240,0 mm; DN = 1 000,0 mm; DN 2 = 625 mm; h = 580 mm; počet stupadel 2; ocelové s PE povlakem, kapsové</t>
  </si>
  <si>
    <t>59224354R</t>
  </si>
  <si>
    <t>deska zákrytová šachetní železobetonová; TZK; D1 = 1 000 mm; D = 1 240 mm; D vnitřní 625 mm; h = 165 mm</t>
  </si>
  <si>
    <t>59224358.AR</t>
  </si>
  <si>
    <t>skruž železobetonová TBS; DN = 1 000,0 mm; h = 250,0 mm; s = 120,00 mm; počet stupadel 1; ocelové s PE povlakem; beton C 40/50</t>
  </si>
  <si>
    <t>59224361.AR</t>
  </si>
  <si>
    <t>skruž železobetonová TBS; DN = 1 000,0 mm; h = 500,0 mm; s = 120,00 mm; počet stupadel 2; ocelové s PE povlakem; beton C 40/50</t>
  </si>
  <si>
    <t>59224364.AR</t>
  </si>
  <si>
    <t>skruž železobetonová TBS; DN = 1 000,0 mm; h = 1 000,0 mm; s = 120,00 mm; počet stupadel 4; ocelové s PE povlakem; beton C 40/50</t>
  </si>
  <si>
    <t>168</t>
  </si>
  <si>
    <t>59224367.T01</t>
  </si>
  <si>
    <t>Dno šachetní přímé TBZ-Q.1 100/1009 KOM tl. 15 cm</t>
  </si>
  <si>
    <t>59224367.T02</t>
  </si>
  <si>
    <t>Dno šachetní přímé TBZ-Q.1 100/459 KOM tl. 15 cm</t>
  </si>
  <si>
    <t>172</t>
  </si>
  <si>
    <t>59224367.T03</t>
  </si>
  <si>
    <t>Dno šachetní přímé TBZ-Q.1 100/609 KOM tl. 15 cm</t>
  </si>
  <si>
    <t>174</t>
  </si>
  <si>
    <t>59224367.T04</t>
  </si>
  <si>
    <t>Dno šachetní přímé TBZ-Q.1 100/657 KOM tl. 15 cm</t>
  </si>
  <si>
    <t>176</t>
  </si>
  <si>
    <t>59224367.T05</t>
  </si>
  <si>
    <t>Dno šachetní přímé TBZ-Q.1 100/457 KOM tl. 15 cm</t>
  </si>
  <si>
    <t>178</t>
  </si>
  <si>
    <t>59224368.AR</t>
  </si>
  <si>
    <t>dno šachetní přímé; železobeton; TBZ; DN = 1 000,0 mm; D odtoku do 600 mm; h = 1 000 mm; t = 150 mm; beton C 40/50</t>
  </si>
  <si>
    <t>180</t>
  </si>
  <si>
    <t>59224373.AR</t>
  </si>
  <si>
    <t>profil těsnicí elastomerní; pro spojení betonových šachetních dílů; tvar kruh; d = 1 000,0 mm</t>
  </si>
  <si>
    <t>182</t>
  </si>
  <si>
    <t>Doplňující práce na komunikaci</t>
  </si>
  <si>
    <t>599141111R00</t>
  </si>
  <si>
    <t>Vyplnění spár mezi silničními panely živičnou zálivkou</t>
  </si>
  <si>
    <t>184</t>
  </si>
  <si>
    <t>917832111RT7</t>
  </si>
  <si>
    <t xml:space="preserve">Osazení silničního nebo chodníkového obrubníku včetně dodávky betonovéího obrubníku  1000/150/250 mm, stojatého, bez boční opěry, do lože z betonu prostého C 12/15</t>
  </si>
  <si>
    <t>186</t>
  </si>
  <si>
    <t>919731121R00</t>
  </si>
  <si>
    <t>Zarovnání styčné plochy podkladu nebo krytu živičné, tloušťky do 50 mm</t>
  </si>
  <si>
    <t>188</t>
  </si>
  <si>
    <t>919735112R00</t>
  </si>
  <si>
    <t>Řezání stávajících krytů nebo podkladů živičných, hloubky přes 50 do 100 mm</t>
  </si>
  <si>
    <t>190</t>
  </si>
  <si>
    <t>8,00*2</t>
  </si>
  <si>
    <t>79,70*2</t>
  </si>
  <si>
    <t>93,00*2</t>
  </si>
  <si>
    <t>Bourání konstrukcí</t>
  </si>
  <si>
    <t>960191241R00</t>
  </si>
  <si>
    <t>Bourání konstrukcí vodních staveb kamenné kvádry</t>
  </si>
  <si>
    <t>192</t>
  </si>
  <si>
    <t>1,00*0,50</t>
  </si>
  <si>
    <t>Staveništní přesun hmot</t>
  </si>
  <si>
    <t>998276101R00</t>
  </si>
  <si>
    <t>Přesun hmot pro trubní vedení z trub plastových nebo sklolaminátových v otevřeném výkopu</t>
  </si>
  <si>
    <t>194</t>
  </si>
  <si>
    <t>D96</t>
  </si>
  <si>
    <t>Přesuny suti a vybouraných hmot</t>
  </si>
  <si>
    <t>979089001R00</t>
  </si>
  <si>
    <t>Poplatek za uložení</t>
  </si>
  <si>
    <t>196</t>
  </si>
  <si>
    <t>979999981R00</t>
  </si>
  <si>
    <t>Poplatek za recyklaci, betonu, kusovost do 1600 cm2, skupina 17 01 01 z Katalogu odpadů</t>
  </si>
  <si>
    <t>198</t>
  </si>
  <si>
    <t>979999995R00</t>
  </si>
  <si>
    <t>Poplatek za recyklaci, obalovaného kameniva a asfaltu, kusovost do 1600 cm2, skupina 17 03 02 z Katalogu odpadů</t>
  </si>
  <si>
    <t>979082213R00</t>
  </si>
  <si>
    <t>Vodorovná doprava suti po suchu bez naložení, ale se složením a hrubým urovnáním na vzdálenost do 1 km</t>
  </si>
  <si>
    <t>202</t>
  </si>
  <si>
    <t>979082219R00</t>
  </si>
  <si>
    <t>Vodorovná doprava suti po suchu příplatek k ceně za každý další i započatý 1 km přes 1 km</t>
  </si>
  <si>
    <t>204</t>
  </si>
  <si>
    <t>Celkem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</si>
</sst>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8" fillId="0" borderId="19" xfId="0" applyFont="1" applyBorder="1" applyAlignment="1" applyProtection="1"/>
    <xf numFmtId="0" fontId="8" fillId="0" borderId="20" xfId="0" applyFont="1" applyBorder="1" applyAlignment="1" applyProtection="1"/>
    <xf numFmtId="166" fontId="8" fillId="0" borderId="20" xfId="0" applyNumberFormat="1" applyFont="1" applyBorder="1" applyAlignment="1" applyProtection="1"/>
    <xf numFmtId="166" fontId="8" fillId="0" borderId="21" xfId="0" applyNumberFormat="1" applyFont="1" applyBorder="1" applyAlignment="1" applyProtection="1"/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49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50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51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52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51</v>
      </c>
      <c r="AI60" s="43"/>
      <c r="AJ60" s="43"/>
      <c r="AK60" s="43"/>
      <c r="AL60" s="43"/>
      <c r="AM60" s="65" t="s">
        <v>52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53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54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51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52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51</v>
      </c>
      <c r="AI75" s="43"/>
      <c r="AJ75" s="43"/>
      <c r="AK75" s="43"/>
      <c r="AL75" s="43"/>
      <c r="AM75" s="65" t="s">
        <v>52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55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062024-2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Otrokovice - rekonstrukce místní komunikace Čechova - verze 2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Otrokovice střed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12. 2. 2024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Město Otrokovice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Ing.K.Prokůpek</v>
      </c>
      <c r="AN89" s="72"/>
      <c r="AO89" s="72"/>
      <c r="AP89" s="72"/>
      <c r="AQ89" s="41"/>
      <c r="AR89" s="45"/>
      <c r="AS89" s="82" t="s">
        <v>56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>Ing.L.Alster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57</v>
      </c>
      <c r="D92" s="95"/>
      <c r="E92" s="95"/>
      <c r="F92" s="95"/>
      <c r="G92" s="95"/>
      <c r="H92" s="96"/>
      <c r="I92" s="97" t="s">
        <v>58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59</v>
      </c>
      <c r="AH92" s="95"/>
      <c r="AI92" s="95"/>
      <c r="AJ92" s="95"/>
      <c r="AK92" s="95"/>
      <c r="AL92" s="95"/>
      <c r="AM92" s="95"/>
      <c r="AN92" s="97" t="s">
        <v>60</v>
      </c>
      <c r="AO92" s="95"/>
      <c r="AP92" s="99"/>
      <c r="AQ92" s="100" t="s">
        <v>61</v>
      </c>
      <c r="AR92" s="45"/>
      <c r="AS92" s="101" t="s">
        <v>62</v>
      </c>
      <c r="AT92" s="102" t="s">
        <v>63</v>
      </c>
      <c r="AU92" s="102" t="s">
        <v>64</v>
      </c>
      <c r="AV92" s="102" t="s">
        <v>65</v>
      </c>
      <c r="AW92" s="102" t="s">
        <v>66</v>
      </c>
      <c r="AX92" s="102" t="s">
        <v>67</v>
      </c>
      <c r="AY92" s="102" t="s">
        <v>68</v>
      </c>
      <c r="AZ92" s="102" t="s">
        <v>69</v>
      </c>
      <c r="BA92" s="102" t="s">
        <v>70</v>
      </c>
      <c r="BB92" s="102" t="s">
        <v>71</v>
      </c>
      <c r="BC92" s="102" t="s">
        <v>72</v>
      </c>
      <c r="BD92" s="103" t="s">
        <v>73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74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ROUND(SUM(AG95:AG99),2)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ROUND(SUM(AS95:AS99),2)</f>
        <v>0</v>
      </c>
      <c r="AT94" s="115">
        <f>ROUND(SUM(AV94:AW94),2)</f>
        <v>0</v>
      </c>
      <c r="AU94" s="116">
        <f>ROUND(SUM(AU95:AU99),5)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ROUND(SUM(AZ95:AZ99),2)</f>
        <v>0</v>
      </c>
      <c r="BA94" s="115">
        <f>ROUND(SUM(BA95:BA99),2)</f>
        <v>0</v>
      </c>
      <c r="BB94" s="115">
        <f>ROUND(SUM(BB95:BB99),2)</f>
        <v>0</v>
      </c>
      <c r="BC94" s="115">
        <f>ROUND(SUM(BC95:BC99),2)</f>
        <v>0</v>
      </c>
      <c r="BD94" s="117">
        <f>ROUND(SUM(BD95:BD99),2)</f>
        <v>0</v>
      </c>
      <c r="BE94" s="6"/>
      <c r="BS94" s="118" t="s">
        <v>75</v>
      </c>
      <c r="BT94" s="118" t="s">
        <v>76</v>
      </c>
      <c r="BU94" s="119" t="s">
        <v>77</v>
      </c>
      <c r="BV94" s="118" t="s">
        <v>78</v>
      </c>
      <c r="BW94" s="118" t="s">
        <v>5</v>
      </c>
      <c r="BX94" s="118" t="s">
        <v>79</v>
      </c>
      <c r="CL94" s="118" t="s">
        <v>1</v>
      </c>
    </row>
    <row r="95" s="7" customFormat="1" ht="16.5" customHeight="1">
      <c r="A95" s="120" t="s">
        <v>80</v>
      </c>
      <c r="B95" s="121"/>
      <c r="C95" s="122"/>
      <c r="D95" s="123" t="s">
        <v>81</v>
      </c>
      <c r="E95" s="123"/>
      <c r="F95" s="123"/>
      <c r="G95" s="123"/>
      <c r="H95" s="123"/>
      <c r="I95" s="124"/>
      <c r="J95" s="123" t="s">
        <v>82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 000 - Vedlejší a ostat...'!J30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83</v>
      </c>
      <c r="AR95" s="127"/>
      <c r="AS95" s="128">
        <v>0</v>
      </c>
      <c r="AT95" s="129">
        <f>ROUND(SUM(AV95:AW95),2)</f>
        <v>0</v>
      </c>
      <c r="AU95" s="130">
        <f>'SO 000 - Vedlejší a ostat...'!P121</f>
        <v>0</v>
      </c>
      <c r="AV95" s="129">
        <f>'SO 000 - Vedlejší a ostat...'!J33</f>
        <v>0</v>
      </c>
      <c r="AW95" s="129">
        <f>'SO 000 - Vedlejší a ostat...'!J34</f>
        <v>0</v>
      </c>
      <c r="AX95" s="129">
        <f>'SO 000 - Vedlejší a ostat...'!J35</f>
        <v>0</v>
      </c>
      <c r="AY95" s="129">
        <f>'SO 000 - Vedlejší a ostat...'!J36</f>
        <v>0</v>
      </c>
      <c r="AZ95" s="129">
        <f>'SO 000 - Vedlejší a ostat...'!F33</f>
        <v>0</v>
      </c>
      <c r="BA95" s="129">
        <f>'SO 000 - Vedlejší a ostat...'!F34</f>
        <v>0</v>
      </c>
      <c r="BB95" s="129">
        <f>'SO 000 - Vedlejší a ostat...'!F35</f>
        <v>0</v>
      </c>
      <c r="BC95" s="129">
        <f>'SO 000 - Vedlejší a ostat...'!F36</f>
        <v>0</v>
      </c>
      <c r="BD95" s="131">
        <f>'SO 000 - Vedlejší a ostat...'!F37</f>
        <v>0</v>
      </c>
      <c r="BE95" s="7"/>
      <c r="BT95" s="132" t="s">
        <v>84</v>
      </c>
      <c r="BV95" s="132" t="s">
        <v>78</v>
      </c>
      <c r="BW95" s="132" t="s">
        <v>85</v>
      </c>
      <c r="BX95" s="132" t="s">
        <v>5</v>
      </c>
      <c r="CL95" s="132" t="s">
        <v>1</v>
      </c>
      <c r="CM95" s="132" t="s">
        <v>86</v>
      </c>
    </row>
    <row r="96" s="7" customFormat="1" ht="16.5" customHeight="1">
      <c r="A96" s="120" t="s">
        <v>80</v>
      </c>
      <c r="B96" s="121"/>
      <c r="C96" s="122"/>
      <c r="D96" s="123" t="s">
        <v>87</v>
      </c>
      <c r="E96" s="123"/>
      <c r="F96" s="123"/>
      <c r="G96" s="123"/>
      <c r="H96" s="123"/>
      <c r="I96" s="124"/>
      <c r="J96" s="123" t="s">
        <v>88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'SO 101 - Část A - MK Čechova'!J30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83</v>
      </c>
      <c r="AR96" s="127"/>
      <c r="AS96" s="128">
        <v>0</v>
      </c>
      <c r="AT96" s="129">
        <f>ROUND(SUM(AV96:AW96),2)</f>
        <v>0</v>
      </c>
      <c r="AU96" s="130">
        <f>'SO 101 - Část A - MK Čechova'!P129</f>
        <v>0</v>
      </c>
      <c r="AV96" s="129">
        <f>'SO 101 - Část A - MK Čechova'!J33</f>
        <v>0</v>
      </c>
      <c r="AW96" s="129">
        <f>'SO 101 - Část A - MK Čechova'!J34</f>
        <v>0</v>
      </c>
      <c r="AX96" s="129">
        <f>'SO 101 - Část A - MK Čechova'!J35</f>
        <v>0</v>
      </c>
      <c r="AY96" s="129">
        <f>'SO 101 - Část A - MK Čechova'!J36</f>
        <v>0</v>
      </c>
      <c r="AZ96" s="129">
        <f>'SO 101 - Část A - MK Čechova'!F33</f>
        <v>0</v>
      </c>
      <c r="BA96" s="129">
        <f>'SO 101 - Část A - MK Čechova'!F34</f>
        <v>0</v>
      </c>
      <c r="BB96" s="129">
        <f>'SO 101 - Část A - MK Čechova'!F35</f>
        <v>0</v>
      </c>
      <c r="BC96" s="129">
        <f>'SO 101 - Část A - MK Čechova'!F36</f>
        <v>0</v>
      </c>
      <c r="BD96" s="131">
        <f>'SO 101 - Část A - MK Čechova'!F37</f>
        <v>0</v>
      </c>
      <c r="BE96" s="7"/>
      <c r="BT96" s="132" t="s">
        <v>84</v>
      </c>
      <c r="BV96" s="132" t="s">
        <v>78</v>
      </c>
      <c r="BW96" s="132" t="s">
        <v>89</v>
      </c>
      <c r="BX96" s="132" t="s">
        <v>5</v>
      </c>
      <c r="CL96" s="132" t="s">
        <v>1</v>
      </c>
      <c r="CM96" s="132" t="s">
        <v>86</v>
      </c>
    </row>
    <row r="97" s="7" customFormat="1" ht="24.75" customHeight="1">
      <c r="A97" s="120" t="s">
        <v>80</v>
      </c>
      <c r="B97" s="121"/>
      <c r="C97" s="122"/>
      <c r="D97" s="123" t="s">
        <v>90</v>
      </c>
      <c r="E97" s="123"/>
      <c r="F97" s="123"/>
      <c r="G97" s="123"/>
      <c r="H97" s="123"/>
      <c r="I97" s="124"/>
      <c r="J97" s="123" t="s">
        <v>91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'SO 102.1 - Část B - Mk Če...'!J30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83</v>
      </c>
      <c r="AR97" s="127"/>
      <c r="AS97" s="128">
        <v>0</v>
      </c>
      <c r="AT97" s="129">
        <f>ROUND(SUM(AV97:AW97),2)</f>
        <v>0</v>
      </c>
      <c r="AU97" s="130">
        <f>'SO 102.1 - Část B - Mk Če...'!P128</f>
        <v>0</v>
      </c>
      <c r="AV97" s="129">
        <f>'SO 102.1 - Část B - Mk Če...'!J33</f>
        <v>0</v>
      </c>
      <c r="AW97" s="129">
        <f>'SO 102.1 - Část B - Mk Če...'!J34</f>
        <v>0</v>
      </c>
      <c r="AX97" s="129">
        <f>'SO 102.1 - Část B - Mk Če...'!J35</f>
        <v>0</v>
      </c>
      <c r="AY97" s="129">
        <f>'SO 102.1 - Část B - Mk Če...'!J36</f>
        <v>0</v>
      </c>
      <c r="AZ97" s="129">
        <f>'SO 102.1 - Část B - Mk Če...'!F33</f>
        <v>0</v>
      </c>
      <c r="BA97" s="129">
        <f>'SO 102.1 - Část B - Mk Če...'!F34</f>
        <v>0</v>
      </c>
      <c r="BB97" s="129">
        <f>'SO 102.1 - Část B - Mk Če...'!F35</f>
        <v>0</v>
      </c>
      <c r="BC97" s="129">
        <f>'SO 102.1 - Část B - Mk Če...'!F36</f>
        <v>0</v>
      </c>
      <c r="BD97" s="131">
        <f>'SO 102.1 - Část B - Mk Če...'!F37</f>
        <v>0</v>
      </c>
      <c r="BE97" s="7"/>
      <c r="BT97" s="132" t="s">
        <v>84</v>
      </c>
      <c r="BV97" s="132" t="s">
        <v>78</v>
      </c>
      <c r="BW97" s="132" t="s">
        <v>92</v>
      </c>
      <c r="BX97" s="132" t="s">
        <v>5</v>
      </c>
      <c r="CL97" s="132" t="s">
        <v>1</v>
      </c>
      <c r="CM97" s="132" t="s">
        <v>86</v>
      </c>
    </row>
    <row r="98" s="7" customFormat="1" ht="24.75" customHeight="1">
      <c r="A98" s="120" t="s">
        <v>80</v>
      </c>
      <c r="B98" s="121"/>
      <c r="C98" s="122"/>
      <c r="D98" s="123" t="s">
        <v>93</v>
      </c>
      <c r="E98" s="123"/>
      <c r="F98" s="123"/>
      <c r="G98" s="123"/>
      <c r="H98" s="123"/>
      <c r="I98" s="124"/>
      <c r="J98" s="123" t="s">
        <v>94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'SO 102.2 - Část B - MK Dolní'!J30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83</v>
      </c>
      <c r="AR98" s="127"/>
      <c r="AS98" s="128">
        <v>0</v>
      </c>
      <c r="AT98" s="129">
        <f>ROUND(SUM(AV98:AW98),2)</f>
        <v>0</v>
      </c>
      <c r="AU98" s="130">
        <f>'SO 102.2 - Část B - MK Dolní'!P129</f>
        <v>0</v>
      </c>
      <c r="AV98" s="129">
        <f>'SO 102.2 - Část B - MK Dolní'!J33</f>
        <v>0</v>
      </c>
      <c r="AW98" s="129">
        <f>'SO 102.2 - Část B - MK Dolní'!J34</f>
        <v>0</v>
      </c>
      <c r="AX98" s="129">
        <f>'SO 102.2 - Část B - MK Dolní'!J35</f>
        <v>0</v>
      </c>
      <c r="AY98" s="129">
        <f>'SO 102.2 - Část B - MK Dolní'!J36</f>
        <v>0</v>
      </c>
      <c r="AZ98" s="129">
        <f>'SO 102.2 - Část B - MK Dolní'!F33</f>
        <v>0</v>
      </c>
      <c r="BA98" s="129">
        <f>'SO 102.2 - Část B - MK Dolní'!F34</f>
        <v>0</v>
      </c>
      <c r="BB98" s="129">
        <f>'SO 102.2 - Část B - MK Dolní'!F35</f>
        <v>0</v>
      </c>
      <c r="BC98" s="129">
        <f>'SO 102.2 - Část B - MK Dolní'!F36</f>
        <v>0</v>
      </c>
      <c r="BD98" s="131">
        <f>'SO 102.2 - Část B - MK Dolní'!F37</f>
        <v>0</v>
      </c>
      <c r="BE98" s="7"/>
      <c r="BT98" s="132" t="s">
        <v>84</v>
      </c>
      <c r="BV98" s="132" t="s">
        <v>78</v>
      </c>
      <c r="BW98" s="132" t="s">
        <v>95</v>
      </c>
      <c r="BX98" s="132" t="s">
        <v>5</v>
      </c>
      <c r="CL98" s="132" t="s">
        <v>1</v>
      </c>
      <c r="CM98" s="132" t="s">
        <v>86</v>
      </c>
    </row>
    <row r="99" s="7" customFormat="1" ht="16.5" customHeight="1">
      <c r="A99" s="120" t="s">
        <v>80</v>
      </c>
      <c r="B99" s="121"/>
      <c r="C99" s="122"/>
      <c r="D99" s="123" t="s">
        <v>96</v>
      </c>
      <c r="E99" s="123"/>
      <c r="F99" s="123"/>
      <c r="G99" s="123"/>
      <c r="H99" s="123"/>
      <c r="I99" s="124"/>
      <c r="J99" s="123" t="s">
        <v>97</v>
      </c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5">
        <f>'SO 301 - Kanalizace dešťová'!J30</f>
        <v>0</v>
      </c>
      <c r="AH99" s="124"/>
      <c r="AI99" s="124"/>
      <c r="AJ99" s="124"/>
      <c r="AK99" s="124"/>
      <c r="AL99" s="124"/>
      <c r="AM99" s="124"/>
      <c r="AN99" s="125">
        <f>SUM(AG99,AT99)</f>
        <v>0</v>
      </c>
      <c r="AO99" s="124"/>
      <c r="AP99" s="124"/>
      <c r="AQ99" s="126" t="s">
        <v>83</v>
      </c>
      <c r="AR99" s="127"/>
      <c r="AS99" s="133">
        <v>0</v>
      </c>
      <c r="AT99" s="134">
        <f>ROUND(SUM(AV99:AW99),2)</f>
        <v>0</v>
      </c>
      <c r="AU99" s="135">
        <f>'SO 301 - Kanalizace dešťová'!P130</f>
        <v>0</v>
      </c>
      <c r="AV99" s="134">
        <f>'SO 301 - Kanalizace dešťová'!J33</f>
        <v>0</v>
      </c>
      <c r="AW99" s="134">
        <f>'SO 301 - Kanalizace dešťová'!J34</f>
        <v>0</v>
      </c>
      <c r="AX99" s="134">
        <f>'SO 301 - Kanalizace dešťová'!J35</f>
        <v>0</v>
      </c>
      <c r="AY99" s="134">
        <f>'SO 301 - Kanalizace dešťová'!J36</f>
        <v>0</v>
      </c>
      <c r="AZ99" s="134">
        <f>'SO 301 - Kanalizace dešťová'!F33</f>
        <v>0</v>
      </c>
      <c r="BA99" s="134">
        <f>'SO 301 - Kanalizace dešťová'!F34</f>
        <v>0</v>
      </c>
      <c r="BB99" s="134">
        <f>'SO 301 - Kanalizace dešťová'!F35</f>
        <v>0</v>
      </c>
      <c r="BC99" s="134">
        <f>'SO 301 - Kanalizace dešťová'!F36</f>
        <v>0</v>
      </c>
      <c r="BD99" s="136">
        <f>'SO 301 - Kanalizace dešťová'!F37</f>
        <v>0</v>
      </c>
      <c r="BE99" s="7"/>
      <c r="BT99" s="132" t="s">
        <v>84</v>
      </c>
      <c r="BV99" s="132" t="s">
        <v>78</v>
      </c>
      <c r="BW99" s="132" t="s">
        <v>98</v>
      </c>
      <c r="BX99" s="132" t="s">
        <v>5</v>
      </c>
      <c r="CL99" s="132" t="s">
        <v>1</v>
      </c>
      <c r="CM99" s="132" t="s">
        <v>86</v>
      </c>
    </row>
    <row r="100" s="2" customFormat="1" ht="30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F100" s="41"/>
      <c r="AG100" s="41"/>
      <c r="AH100" s="41"/>
      <c r="AI100" s="41"/>
      <c r="AJ100" s="41"/>
      <c r="AK100" s="41"/>
      <c r="AL100" s="41"/>
      <c r="AM100" s="41"/>
      <c r="AN100" s="41"/>
      <c r="AO100" s="41"/>
      <c r="AP100" s="41"/>
      <c r="AQ100" s="41"/>
      <c r="AR100" s="45"/>
      <c r="AS100" s="39"/>
      <c r="AT100" s="39"/>
      <c r="AU100" s="39"/>
      <c r="AV100" s="39"/>
      <c r="AW100" s="39"/>
      <c r="AX100" s="39"/>
      <c r="AY100" s="39"/>
      <c r="AZ100" s="39"/>
      <c r="BA100" s="39"/>
      <c r="BB100" s="39"/>
      <c r="BC100" s="39"/>
      <c r="BD100" s="39"/>
      <c r="BE100" s="39"/>
    </row>
    <row r="10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68"/>
      <c r="J101" s="68"/>
      <c r="K101" s="68"/>
      <c r="L101" s="68"/>
      <c r="M101" s="68"/>
      <c r="N101" s="68"/>
      <c r="O101" s="68"/>
      <c r="P101" s="68"/>
      <c r="Q101" s="68"/>
      <c r="R101" s="68"/>
      <c r="S101" s="68"/>
      <c r="T101" s="68"/>
      <c r="U101" s="68"/>
      <c r="V101" s="68"/>
      <c r="W101" s="68"/>
      <c r="X101" s="68"/>
      <c r="Y101" s="68"/>
      <c r="Z101" s="68"/>
      <c r="AA101" s="68"/>
      <c r="AB101" s="68"/>
      <c r="AC101" s="68"/>
      <c r="AD101" s="68"/>
      <c r="AE101" s="68"/>
      <c r="AF101" s="68"/>
      <c r="AG101" s="68"/>
      <c r="AH101" s="68"/>
      <c r="AI101" s="68"/>
      <c r="AJ101" s="68"/>
      <c r="AK101" s="68"/>
      <c r="AL101" s="68"/>
      <c r="AM101" s="68"/>
      <c r="AN101" s="68"/>
      <c r="AO101" s="68"/>
      <c r="AP101" s="68"/>
      <c r="AQ101" s="68"/>
      <c r="AR101" s="45"/>
      <c r="AS101" s="39"/>
      <c r="AT101" s="39"/>
      <c r="AU101" s="39"/>
      <c r="AV101" s="39"/>
      <c r="AW101" s="39"/>
      <c r="AX101" s="39"/>
      <c r="AY101" s="39"/>
      <c r="AZ101" s="39"/>
      <c r="BA101" s="39"/>
      <c r="BB101" s="39"/>
      <c r="BC101" s="39"/>
      <c r="BD101" s="39"/>
      <c r="BE101" s="39"/>
    </row>
  </sheetData>
  <sheetProtection sheet="1" formatColumns="0" formatRows="0" objects="1" scenarios="1" spinCount="100000" saltValue="KQglugos6xdLKnZ/iUBjAXtOLu1M3/g6ug5ZJokWXuG2TKxam4gYMMT5iVMHWxMXf+E6t1Fxl36W4zXny65+dg==" hashValue="sXib/9LIEqfGAaKayaXE/lAiXYeXjDUOPgWdTemTZhreTl4Irt5k1QVHr0TCO9DidDXlMq0VTTvWCq6Z3AEfXQ==" algorithmName="SHA-512" password="CA9C"/>
  <mergeCells count="58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000 - Vedlejší a ostat...'!C2" display="/"/>
    <hyperlink ref="A96" location="'SO 101 - Část A - MK Čechova'!C2" display="/"/>
    <hyperlink ref="A97" location="'SO 102.1 - Část B - Mk Če...'!C2" display="/"/>
    <hyperlink ref="A98" location="'SO 102.2 - Část B - MK Dolní'!C2" display="/"/>
    <hyperlink ref="A99" location="'SO 301 - Kanalizace dešťová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99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Otrokovice - rekonstrukce místní komunikace Čechova - verze 2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101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12. 2. 2024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34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ROUND(J121,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ROUND((SUM(BE121:BE186)),  2)</f>
        <v>0</v>
      </c>
      <c r="G33" s="39"/>
      <c r="H33" s="39"/>
      <c r="I33" s="156">
        <v>0.20999999999999999</v>
      </c>
      <c r="J33" s="155">
        <f>ROUND(((SUM(BE121:BE186))*I33),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ROUND((SUM(BF121:BF186)),  2)</f>
        <v>0</v>
      </c>
      <c r="G34" s="39"/>
      <c r="H34" s="39"/>
      <c r="I34" s="156">
        <v>0.12</v>
      </c>
      <c r="J34" s="155">
        <f>ROUND(((SUM(BF121:BF186))*I34),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ROUND((SUM(BG121:BG186)),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ROUND((SUM(BH121:BH186)),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ROUND((SUM(BI121:BI186)),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Otrokovice - rekonstrukce místní komunikace Čechova - verze 2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000 - Vedlejší a ostatní rozpočtové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Otrokovice střed</v>
      </c>
      <c r="G89" s="41"/>
      <c r="H89" s="41"/>
      <c r="I89" s="33" t="s">
        <v>22</v>
      </c>
      <c r="J89" s="80" t="str">
        <f>IF(J12="","",J12)</f>
        <v>12. 2. 2024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Otrokovice</v>
      </c>
      <c r="G91" s="41"/>
      <c r="H91" s="41"/>
      <c r="I91" s="33" t="s">
        <v>30</v>
      </c>
      <c r="J91" s="37" t="str">
        <f>E21</f>
        <v>Ing.K.Prokůpek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Ing.L.Alster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103</v>
      </c>
      <c r="D94" s="177"/>
      <c r="E94" s="177"/>
      <c r="F94" s="177"/>
      <c r="G94" s="177"/>
      <c r="H94" s="177"/>
      <c r="I94" s="177"/>
      <c r="J94" s="178" t="s">
        <v>104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105</v>
      </c>
      <c r="D96" s="41"/>
      <c r="E96" s="41"/>
      <c r="F96" s="41"/>
      <c r="G96" s="41"/>
      <c r="H96" s="41"/>
      <c r="I96" s="41"/>
      <c r="J96" s="111">
        <f>J121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106</v>
      </c>
    </row>
    <row r="97" s="9" customFormat="1" ht="24.96" customHeight="1">
      <c r="A97" s="9"/>
      <c r="B97" s="180"/>
      <c r="C97" s="181"/>
      <c r="D97" s="182" t="s">
        <v>107</v>
      </c>
      <c r="E97" s="183"/>
      <c r="F97" s="183"/>
      <c r="G97" s="183"/>
      <c r="H97" s="183"/>
      <c r="I97" s="183"/>
      <c r="J97" s="184">
        <f>J122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108</v>
      </c>
      <c r="E98" s="189"/>
      <c r="F98" s="189"/>
      <c r="G98" s="189"/>
      <c r="H98" s="189"/>
      <c r="I98" s="189"/>
      <c r="J98" s="190">
        <f>J123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109</v>
      </c>
      <c r="E99" s="189"/>
      <c r="F99" s="189"/>
      <c r="G99" s="189"/>
      <c r="H99" s="189"/>
      <c r="I99" s="189"/>
      <c r="J99" s="190">
        <f>J137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110</v>
      </c>
      <c r="E100" s="189"/>
      <c r="F100" s="189"/>
      <c r="G100" s="189"/>
      <c r="H100" s="189"/>
      <c r="I100" s="189"/>
      <c r="J100" s="190">
        <f>J154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111</v>
      </c>
      <c r="E101" s="189"/>
      <c r="F101" s="189"/>
      <c r="G101" s="189"/>
      <c r="H101" s="189"/>
      <c r="I101" s="189"/>
      <c r="J101" s="190">
        <f>J181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112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75" t="str">
        <f>E7</f>
        <v>Otrokovice - rekonstrukce místní komunikace Čechova - verze 2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100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E9</f>
        <v>SO 000 - Vedlejší a ostatní rozpočtové náklady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20</v>
      </c>
      <c r="D115" s="41"/>
      <c r="E115" s="41"/>
      <c r="F115" s="28" t="str">
        <f>F12</f>
        <v>Otrokovice střed</v>
      </c>
      <c r="G115" s="41"/>
      <c r="H115" s="41"/>
      <c r="I115" s="33" t="s">
        <v>22</v>
      </c>
      <c r="J115" s="80" t="str">
        <f>IF(J12="","",J12)</f>
        <v>12. 2. 2024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24</v>
      </c>
      <c r="D117" s="41"/>
      <c r="E117" s="41"/>
      <c r="F117" s="28" t="str">
        <f>E15</f>
        <v>Město Otrokovice</v>
      </c>
      <c r="G117" s="41"/>
      <c r="H117" s="41"/>
      <c r="I117" s="33" t="s">
        <v>30</v>
      </c>
      <c r="J117" s="37" t="str">
        <f>E21</f>
        <v>Ing.K.Prokůpek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28</v>
      </c>
      <c r="D118" s="41"/>
      <c r="E118" s="41"/>
      <c r="F118" s="28" t="str">
        <f>IF(E18="","",E18)</f>
        <v>Vyplň údaj</v>
      </c>
      <c r="G118" s="41"/>
      <c r="H118" s="41"/>
      <c r="I118" s="33" t="s">
        <v>33</v>
      </c>
      <c r="J118" s="37" t="str">
        <f>E24</f>
        <v>Ing.L.Alster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192"/>
      <c r="B120" s="193"/>
      <c r="C120" s="194" t="s">
        <v>113</v>
      </c>
      <c r="D120" s="195" t="s">
        <v>61</v>
      </c>
      <c r="E120" s="195" t="s">
        <v>57</v>
      </c>
      <c r="F120" s="195" t="s">
        <v>58</v>
      </c>
      <c r="G120" s="195" t="s">
        <v>114</v>
      </c>
      <c r="H120" s="195" t="s">
        <v>115</v>
      </c>
      <c r="I120" s="195" t="s">
        <v>116</v>
      </c>
      <c r="J120" s="196" t="s">
        <v>104</v>
      </c>
      <c r="K120" s="197" t="s">
        <v>117</v>
      </c>
      <c r="L120" s="198"/>
      <c r="M120" s="101" t="s">
        <v>1</v>
      </c>
      <c r="N120" s="102" t="s">
        <v>40</v>
      </c>
      <c r="O120" s="102" t="s">
        <v>118</v>
      </c>
      <c r="P120" s="102" t="s">
        <v>119</v>
      </c>
      <c r="Q120" s="102" t="s">
        <v>120</v>
      </c>
      <c r="R120" s="102" t="s">
        <v>121</v>
      </c>
      <c r="S120" s="102" t="s">
        <v>122</v>
      </c>
      <c r="T120" s="103" t="s">
        <v>123</v>
      </c>
      <c r="U120" s="192"/>
      <c r="V120" s="192"/>
      <c r="W120" s="192"/>
      <c r="X120" s="192"/>
      <c r="Y120" s="192"/>
      <c r="Z120" s="192"/>
      <c r="AA120" s="192"/>
      <c r="AB120" s="192"/>
      <c r="AC120" s="192"/>
      <c r="AD120" s="192"/>
      <c r="AE120" s="192"/>
    </row>
    <row r="121" s="2" customFormat="1" ht="22.8" customHeight="1">
      <c r="A121" s="39"/>
      <c r="B121" s="40"/>
      <c r="C121" s="108" t="s">
        <v>124</v>
      </c>
      <c r="D121" s="41"/>
      <c r="E121" s="41"/>
      <c r="F121" s="41"/>
      <c r="G121" s="41"/>
      <c r="H121" s="41"/>
      <c r="I121" s="41"/>
      <c r="J121" s="199">
        <f>BK121</f>
        <v>0</v>
      </c>
      <c r="K121" s="41"/>
      <c r="L121" s="45"/>
      <c r="M121" s="104"/>
      <c r="N121" s="200"/>
      <c r="O121" s="105"/>
      <c r="P121" s="201">
        <f>P122</f>
        <v>0</v>
      </c>
      <c r="Q121" s="105"/>
      <c r="R121" s="201">
        <f>R122</f>
        <v>0</v>
      </c>
      <c r="S121" s="105"/>
      <c r="T121" s="202">
        <f>T122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75</v>
      </c>
      <c r="AU121" s="18" t="s">
        <v>106</v>
      </c>
      <c r="BK121" s="203">
        <f>BK122</f>
        <v>0</v>
      </c>
    </row>
    <row r="122" s="12" customFormat="1" ht="25.92" customHeight="1">
      <c r="A122" s="12"/>
      <c r="B122" s="204"/>
      <c r="C122" s="205"/>
      <c r="D122" s="206" t="s">
        <v>75</v>
      </c>
      <c r="E122" s="207" t="s">
        <v>125</v>
      </c>
      <c r="F122" s="207" t="s">
        <v>126</v>
      </c>
      <c r="G122" s="205"/>
      <c r="H122" s="205"/>
      <c r="I122" s="208"/>
      <c r="J122" s="209">
        <f>BK122</f>
        <v>0</v>
      </c>
      <c r="K122" s="205"/>
      <c r="L122" s="210"/>
      <c r="M122" s="211"/>
      <c r="N122" s="212"/>
      <c r="O122" s="212"/>
      <c r="P122" s="213">
        <f>P123+P137+P154+P181</f>
        <v>0</v>
      </c>
      <c r="Q122" s="212"/>
      <c r="R122" s="213">
        <f>R123+R137+R154+R181</f>
        <v>0</v>
      </c>
      <c r="S122" s="212"/>
      <c r="T122" s="214">
        <f>T123+T137+T154+T181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5" t="s">
        <v>127</v>
      </c>
      <c r="AT122" s="216" t="s">
        <v>75</v>
      </c>
      <c r="AU122" s="216" t="s">
        <v>76</v>
      </c>
      <c r="AY122" s="215" t="s">
        <v>128</v>
      </c>
      <c r="BK122" s="217">
        <f>BK123+BK137+BK154+BK181</f>
        <v>0</v>
      </c>
    </row>
    <row r="123" s="12" customFormat="1" ht="22.8" customHeight="1">
      <c r="A123" s="12"/>
      <c r="B123" s="204"/>
      <c r="C123" s="205"/>
      <c r="D123" s="206" t="s">
        <v>75</v>
      </c>
      <c r="E123" s="218" t="s">
        <v>129</v>
      </c>
      <c r="F123" s="218" t="s">
        <v>130</v>
      </c>
      <c r="G123" s="205"/>
      <c r="H123" s="205"/>
      <c r="I123" s="208"/>
      <c r="J123" s="219">
        <f>BK123</f>
        <v>0</v>
      </c>
      <c r="K123" s="205"/>
      <c r="L123" s="210"/>
      <c r="M123" s="211"/>
      <c r="N123" s="212"/>
      <c r="O123" s="212"/>
      <c r="P123" s="213">
        <f>SUM(P124:P136)</f>
        <v>0</v>
      </c>
      <c r="Q123" s="212"/>
      <c r="R123" s="213">
        <f>SUM(R124:R136)</f>
        <v>0</v>
      </c>
      <c r="S123" s="212"/>
      <c r="T123" s="214">
        <f>SUM(T124:T136)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5" t="s">
        <v>127</v>
      </c>
      <c r="AT123" s="216" t="s">
        <v>75</v>
      </c>
      <c r="AU123" s="216" t="s">
        <v>84</v>
      </c>
      <c r="AY123" s="215" t="s">
        <v>128</v>
      </c>
      <c r="BK123" s="217">
        <f>SUM(BK124:BK136)</f>
        <v>0</v>
      </c>
    </row>
    <row r="124" s="2" customFormat="1" ht="16.5" customHeight="1">
      <c r="A124" s="39"/>
      <c r="B124" s="40"/>
      <c r="C124" s="220" t="s">
        <v>84</v>
      </c>
      <c r="D124" s="220" t="s">
        <v>131</v>
      </c>
      <c r="E124" s="221" t="s">
        <v>132</v>
      </c>
      <c r="F124" s="222" t="s">
        <v>133</v>
      </c>
      <c r="G124" s="223" t="s">
        <v>134</v>
      </c>
      <c r="H124" s="224">
        <v>6</v>
      </c>
      <c r="I124" s="225"/>
      <c r="J124" s="226">
        <f>ROUND(I124*H124,2)</f>
        <v>0</v>
      </c>
      <c r="K124" s="227"/>
      <c r="L124" s="45"/>
      <c r="M124" s="228" t="s">
        <v>1</v>
      </c>
      <c r="N124" s="229" t="s">
        <v>41</v>
      </c>
      <c r="O124" s="92"/>
      <c r="P124" s="230">
        <f>O124*H124</f>
        <v>0</v>
      </c>
      <c r="Q124" s="230">
        <v>0</v>
      </c>
      <c r="R124" s="230">
        <f>Q124*H124</f>
        <v>0</v>
      </c>
      <c r="S124" s="230">
        <v>0</v>
      </c>
      <c r="T124" s="231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2" t="s">
        <v>135</v>
      </c>
      <c r="AT124" s="232" t="s">
        <v>131</v>
      </c>
      <c r="AU124" s="232" t="s">
        <v>86</v>
      </c>
      <c r="AY124" s="18" t="s">
        <v>128</v>
      </c>
      <c r="BE124" s="233">
        <f>IF(N124="základní",J124,0)</f>
        <v>0</v>
      </c>
      <c r="BF124" s="233">
        <f>IF(N124="snížená",J124,0)</f>
        <v>0</v>
      </c>
      <c r="BG124" s="233">
        <f>IF(N124="zákl. přenesená",J124,0)</f>
        <v>0</v>
      </c>
      <c r="BH124" s="233">
        <f>IF(N124="sníž. přenesená",J124,0)</f>
        <v>0</v>
      </c>
      <c r="BI124" s="233">
        <f>IF(N124="nulová",J124,0)</f>
        <v>0</v>
      </c>
      <c r="BJ124" s="18" t="s">
        <v>84</v>
      </c>
      <c r="BK124" s="233">
        <f>ROUND(I124*H124,2)</f>
        <v>0</v>
      </c>
      <c r="BL124" s="18" t="s">
        <v>135</v>
      </c>
      <c r="BM124" s="232" t="s">
        <v>136</v>
      </c>
    </row>
    <row r="125" s="13" customFormat="1">
      <c r="A125" s="13"/>
      <c r="B125" s="234"/>
      <c r="C125" s="235"/>
      <c r="D125" s="236" t="s">
        <v>137</v>
      </c>
      <c r="E125" s="237" t="s">
        <v>1</v>
      </c>
      <c r="F125" s="238" t="s">
        <v>138</v>
      </c>
      <c r="G125" s="235"/>
      <c r="H125" s="237" t="s">
        <v>1</v>
      </c>
      <c r="I125" s="239"/>
      <c r="J125" s="235"/>
      <c r="K125" s="235"/>
      <c r="L125" s="240"/>
      <c r="M125" s="241"/>
      <c r="N125" s="242"/>
      <c r="O125" s="242"/>
      <c r="P125" s="242"/>
      <c r="Q125" s="242"/>
      <c r="R125" s="242"/>
      <c r="S125" s="242"/>
      <c r="T125" s="24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4" t="s">
        <v>137</v>
      </c>
      <c r="AU125" s="244" t="s">
        <v>86</v>
      </c>
      <c r="AV125" s="13" t="s">
        <v>84</v>
      </c>
      <c r="AW125" s="13" t="s">
        <v>32</v>
      </c>
      <c r="AX125" s="13" t="s">
        <v>76</v>
      </c>
      <c r="AY125" s="244" t="s">
        <v>128</v>
      </c>
    </row>
    <row r="126" s="14" customFormat="1">
      <c r="A126" s="14"/>
      <c r="B126" s="245"/>
      <c r="C126" s="246"/>
      <c r="D126" s="236" t="s">
        <v>137</v>
      </c>
      <c r="E126" s="247" t="s">
        <v>1</v>
      </c>
      <c r="F126" s="248" t="s">
        <v>139</v>
      </c>
      <c r="G126" s="246"/>
      <c r="H126" s="249">
        <v>6</v>
      </c>
      <c r="I126" s="250"/>
      <c r="J126" s="246"/>
      <c r="K126" s="246"/>
      <c r="L126" s="251"/>
      <c r="M126" s="252"/>
      <c r="N126" s="253"/>
      <c r="O126" s="253"/>
      <c r="P126" s="253"/>
      <c r="Q126" s="253"/>
      <c r="R126" s="253"/>
      <c r="S126" s="253"/>
      <c r="T126" s="25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5" t="s">
        <v>137</v>
      </c>
      <c r="AU126" s="255" t="s">
        <v>86</v>
      </c>
      <c r="AV126" s="14" t="s">
        <v>86</v>
      </c>
      <c r="AW126" s="14" t="s">
        <v>32</v>
      </c>
      <c r="AX126" s="14" t="s">
        <v>76</v>
      </c>
      <c r="AY126" s="255" t="s">
        <v>128</v>
      </c>
    </row>
    <row r="127" s="15" customFormat="1">
      <c r="A127" s="15"/>
      <c r="B127" s="256"/>
      <c r="C127" s="257"/>
      <c r="D127" s="236" t="s">
        <v>137</v>
      </c>
      <c r="E127" s="258" t="s">
        <v>1</v>
      </c>
      <c r="F127" s="259" t="s">
        <v>140</v>
      </c>
      <c r="G127" s="257"/>
      <c r="H127" s="260">
        <v>6</v>
      </c>
      <c r="I127" s="261"/>
      <c r="J127" s="257"/>
      <c r="K127" s="257"/>
      <c r="L127" s="262"/>
      <c r="M127" s="263"/>
      <c r="N127" s="264"/>
      <c r="O127" s="264"/>
      <c r="P127" s="264"/>
      <c r="Q127" s="264"/>
      <c r="R127" s="264"/>
      <c r="S127" s="264"/>
      <c r="T127" s="26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66" t="s">
        <v>137</v>
      </c>
      <c r="AU127" s="266" t="s">
        <v>86</v>
      </c>
      <c r="AV127" s="15" t="s">
        <v>135</v>
      </c>
      <c r="AW127" s="15" t="s">
        <v>32</v>
      </c>
      <c r="AX127" s="15" t="s">
        <v>84</v>
      </c>
      <c r="AY127" s="266" t="s">
        <v>128</v>
      </c>
    </row>
    <row r="128" s="2" customFormat="1" ht="16.5" customHeight="1">
      <c r="A128" s="39"/>
      <c r="B128" s="40"/>
      <c r="C128" s="220" t="s">
        <v>86</v>
      </c>
      <c r="D128" s="220" t="s">
        <v>131</v>
      </c>
      <c r="E128" s="221" t="s">
        <v>141</v>
      </c>
      <c r="F128" s="222" t="s">
        <v>142</v>
      </c>
      <c r="G128" s="223" t="s">
        <v>143</v>
      </c>
      <c r="H128" s="224">
        <v>1</v>
      </c>
      <c r="I128" s="225"/>
      <c r="J128" s="226">
        <f>ROUND(I128*H128,2)</f>
        <v>0</v>
      </c>
      <c r="K128" s="227"/>
      <c r="L128" s="45"/>
      <c r="M128" s="228" t="s">
        <v>1</v>
      </c>
      <c r="N128" s="229" t="s">
        <v>41</v>
      </c>
      <c r="O128" s="92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2" t="s">
        <v>135</v>
      </c>
      <c r="AT128" s="232" t="s">
        <v>131</v>
      </c>
      <c r="AU128" s="232" t="s">
        <v>86</v>
      </c>
      <c r="AY128" s="18" t="s">
        <v>128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18" t="s">
        <v>84</v>
      </c>
      <c r="BK128" s="233">
        <f>ROUND(I128*H128,2)</f>
        <v>0</v>
      </c>
      <c r="BL128" s="18" t="s">
        <v>135</v>
      </c>
      <c r="BM128" s="232" t="s">
        <v>144</v>
      </c>
    </row>
    <row r="129" s="13" customFormat="1">
      <c r="A129" s="13"/>
      <c r="B129" s="234"/>
      <c r="C129" s="235"/>
      <c r="D129" s="236" t="s">
        <v>137</v>
      </c>
      <c r="E129" s="237" t="s">
        <v>1</v>
      </c>
      <c r="F129" s="238" t="s">
        <v>145</v>
      </c>
      <c r="G129" s="235"/>
      <c r="H129" s="237" t="s">
        <v>1</v>
      </c>
      <c r="I129" s="239"/>
      <c r="J129" s="235"/>
      <c r="K129" s="235"/>
      <c r="L129" s="240"/>
      <c r="M129" s="241"/>
      <c r="N129" s="242"/>
      <c r="O129" s="242"/>
      <c r="P129" s="242"/>
      <c r="Q129" s="242"/>
      <c r="R129" s="242"/>
      <c r="S129" s="242"/>
      <c r="T129" s="24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4" t="s">
        <v>137</v>
      </c>
      <c r="AU129" s="244" t="s">
        <v>86</v>
      </c>
      <c r="AV129" s="13" t="s">
        <v>84</v>
      </c>
      <c r="AW129" s="13" t="s">
        <v>32</v>
      </c>
      <c r="AX129" s="13" t="s">
        <v>76</v>
      </c>
      <c r="AY129" s="244" t="s">
        <v>128</v>
      </c>
    </row>
    <row r="130" s="14" customFormat="1">
      <c r="A130" s="14"/>
      <c r="B130" s="245"/>
      <c r="C130" s="246"/>
      <c r="D130" s="236" t="s">
        <v>137</v>
      </c>
      <c r="E130" s="247" t="s">
        <v>1</v>
      </c>
      <c r="F130" s="248" t="s">
        <v>84</v>
      </c>
      <c r="G130" s="246"/>
      <c r="H130" s="249">
        <v>1</v>
      </c>
      <c r="I130" s="250"/>
      <c r="J130" s="246"/>
      <c r="K130" s="246"/>
      <c r="L130" s="251"/>
      <c r="M130" s="252"/>
      <c r="N130" s="253"/>
      <c r="O130" s="253"/>
      <c r="P130" s="253"/>
      <c r="Q130" s="253"/>
      <c r="R130" s="253"/>
      <c r="S130" s="253"/>
      <c r="T130" s="25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5" t="s">
        <v>137</v>
      </c>
      <c r="AU130" s="255" t="s">
        <v>86</v>
      </c>
      <c r="AV130" s="14" t="s">
        <v>86</v>
      </c>
      <c r="AW130" s="14" t="s">
        <v>32</v>
      </c>
      <c r="AX130" s="14" t="s">
        <v>76</v>
      </c>
      <c r="AY130" s="255" t="s">
        <v>128</v>
      </c>
    </row>
    <row r="131" s="15" customFormat="1">
      <c r="A131" s="15"/>
      <c r="B131" s="256"/>
      <c r="C131" s="257"/>
      <c r="D131" s="236" t="s">
        <v>137</v>
      </c>
      <c r="E131" s="258" t="s">
        <v>1</v>
      </c>
      <c r="F131" s="259" t="s">
        <v>140</v>
      </c>
      <c r="G131" s="257"/>
      <c r="H131" s="260">
        <v>1</v>
      </c>
      <c r="I131" s="261"/>
      <c r="J131" s="257"/>
      <c r="K131" s="257"/>
      <c r="L131" s="262"/>
      <c r="M131" s="263"/>
      <c r="N131" s="264"/>
      <c r="O131" s="264"/>
      <c r="P131" s="264"/>
      <c r="Q131" s="264"/>
      <c r="R131" s="264"/>
      <c r="S131" s="264"/>
      <c r="T131" s="26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66" t="s">
        <v>137</v>
      </c>
      <c r="AU131" s="266" t="s">
        <v>86</v>
      </c>
      <c r="AV131" s="15" t="s">
        <v>135</v>
      </c>
      <c r="AW131" s="15" t="s">
        <v>32</v>
      </c>
      <c r="AX131" s="15" t="s">
        <v>84</v>
      </c>
      <c r="AY131" s="266" t="s">
        <v>128</v>
      </c>
    </row>
    <row r="132" s="2" customFormat="1" ht="24.15" customHeight="1">
      <c r="A132" s="39"/>
      <c r="B132" s="40"/>
      <c r="C132" s="220" t="s">
        <v>146</v>
      </c>
      <c r="D132" s="220" t="s">
        <v>131</v>
      </c>
      <c r="E132" s="221" t="s">
        <v>147</v>
      </c>
      <c r="F132" s="222" t="s">
        <v>148</v>
      </c>
      <c r="G132" s="223" t="s">
        <v>149</v>
      </c>
      <c r="H132" s="224">
        <v>1</v>
      </c>
      <c r="I132" s="225"/>
      <c r="J132" s="226">
        <f>ROUND(I132*H132,2)</f>
        <v>0</v>
      </c>
      <c r="K132" s="227"/>
      <c r="L132" s="45"/>
      <c r="M132" s="228" t="s">
        <v>1</v>
      </c>
      <c r="N132" s="229" t="s">
        <v>41</v>
      </c>
      <c r="O132" s="92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2" t="s">
        <v>135</v>
      </c>
      <c r="AT132" s="232" t="s">
        <v>131</v>
      </c>
      <c r="AU132" s="232" t="s">
        <v>86</v>
      </c>
      <c r="AY132" s="18" t="s">
        <v>128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8" t="s">
        <v>84</v>
      </c>
      <c r="BK132" s="233">
        <f>ROUND(I132*H132,2)</f>
        <v>0</v>
      </c>
      <c r="BL132" s="18" t="s">
        <v>135</v>
      </c>
      <c r="BM132" s="232" t="s">
        <v>150</v>
      </c>
    </row>
    <row r="133" s="14" customFormat="1">
      <c r="A133" s="14"/>
      <c r="B133" s="245"/>
      <c r="C133" s="246"/>
      <c r="D133" s="236" t="s">
        <v>137</v>
      </c>
      <c r="E133" s="247" t="s">
        <v>1</v>
      </c>
      <c r="F133" s="248" t="s">
        <v>84</v>
      </c>
      <c r="G133" s="246"/>
      <c r="H133" s="249">
        <v>1</v>
      </c>
      <c r="I133" s="250"/>
      <c r="J133" s="246"/>
      <c r="K133" s="246"/>
      <c r="L133" s="251"/>
      <c r="M133" s="252"/>
      <c r="N133" s="253"/>
      <c r="O133" s="253"/>
      <c r="P133" s="253"/>
      <c r="Q133" s="253"/>
      <c r="R133" s="253"/>
      <c r="S133" s="253"/>
      <c r="T133" s="25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5" t="s">
        <v>137</v>
      </c>
      <c r="AU133" s="255" t="s">
        <v>86</v>
      </c>
      <c r="AV133" s="14" t="s">
        <v>86</v>
      </c>
      <c r="AW133" s="14" t="s">
        <v>32</v>
      </c>
      <c r="AX133" s="14" t="s">
        <v>84</v>
      </c>
      <c r="AY133" s="255" t="s">
        <v>128</v>
      </c>
    </row>
    <row r="134" s="2" customFormat="1" ht="16.5" customHeight="1">
      <c r="A134" s="39"/>
      <c r="B134" s="40"/>
      <c r="C134" s="220" t="s">
        <v>135</v>
      </c>
      <c r="D134" s="220" t="s">
        <v>131</v>
      </c>
      <c r="E134" s="221" t="s">
        <v>151</v>
      </c>
      <c r="F134" s="222" t="s">
        <v>152</v>
      </c>
      <c r="G134" s="223" t="s">
        <v>153</v>
      </c>
      <c r="H134" s="224">
        <v>80</v>
      </c>
      <c r="I134" s="225"/>
      <c r="J134" s="226">
        <f>ROUND(I134*H134,2)</f>
        <v>0</v>
      </c>
      <c r="K134" s="227"/>
      <c r="L134" s="45"/>
      <c r="M134" s="228" t="s">
        <v>1</v>
      </c>
      <c r="N134" s="229" t="s">
        <v>41</v>
      </c>
      <c r="O134" s="92"/>
      <c r="P134" s="230">
        <f>O134*H134</f>
        <v>0</v>
      </c>
      <c r="Q134" s="230">
        <v>0</v>
      </c>
      <c r="R134" s="230">
        <f>Q134*H134</f>
        <v>0</v>
      </c>
      <c r="S134" s="230">
        <v>0</v>
      </c>
      <c r="T134" s="231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2" t="s">
        <v>154</v>
      </c>
      <c r="AT134" s="232" t="s">
        <v>131</v>
      </c>
      <c r="AU134" s="232" t="s">
        <v>86</v>
      </c>
      <c r="AY134" s="18" t="s">
        <v>128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18" t="s">
        <v>84</v>
      </c>
      <c r="BK134" s="233">
        <f>ROUND(I134*H134,2)</f>
        <v>0</v>
      </c>
      <c r="BL134" s="18" t="s">
        <v>154</v>
      </c>
      <c r="BM134" s="232" t="s">
        <v>155</v>
      </c>
    </row>
    <row r="135" s="13" customFormat="1">
      <c r="A135" s="13"/>
      <c r="B135" s="234"/>
      <c r="C135" s="235"/>
      <c r="D135" s="236" t="s">
        <v>137</v>
      </c>
      <c r="E135" s="237" t="s">
        <v>1</v>
      </c>
      <c r="F135" s="238" t="s">
        <v>156</v>
      </c>
      <c r="G135" s="235"/>
      <c r="H135" s="237" t="s">
        <v>1</v>
      </c>
      <c r="I135" s="239"/>
      <c r="J135" s="235"/>
      <c r="K135" s="235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137</v>
      </c>
      <c r="AU135" s="244" t="s">
        <v>86</v>
      </c>
      <c r="AV135" s="13" t="s">
        <v>84</v>
      </c>
      <c r="AW135" s="13" t="s">
        <v>32</v>
      </c>
      <c r="AX135" s="13" t="s">
        <v>76</v>
      </c>
      <c r="AY135" s="244" t="s">
        <v>128</v>
      </c>
    </row>
    <row r="136" s="14" customFormat="1">
      <c r="A136" s="14"/>
      <c r="B136" s="245"/>
      <c r="C136" s="246"/>
      <c r="D136" s="236" t="s">
        <v>137</v>
      </c>
      <c r="E136" s="247" t="s">
        <v>1</v>
      </c>
      <c r="F136" s="248" t="s">
        <v>157</v>
      </c>
      <c r="G136" s="246"/>
      <c r="H136" s="249">
        <v>80</v>
      </c>
      <c r="I136" s="250"/>
      <c r="J136" s="246"/>
      <c r="K136" s="246"/>
      <c r="L136" s="251"/>
      <c r="M136" s="252"/>
      <c r="N136" s="253"/>
      <c r="O136" s="253"/>
      <c r="P136" s="253"/>
      <c r="Q136" s="253"/>
      <c r="R136" s="253"/>
      <c r="S136" s="253"/>
      <c r="T136" s="25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5" t="s">
        <v>137</v>
      </c>
      <c r="AU136" s="255" t="s">
        <v>86</v>
      </c>
      <c r="AV136" s="14" t="s">
        <v>86</v>
      </c>
      <c r="AW136" s="14" t="s">
        <v>32</v>
      </c>
      <c r="AX136" s="14" t="s">
        <v>84</v>
      </c>
      <c r="AY136" s="255" t="s">
        <v>128</v>
      </c>
    </row>
    <row r="137" s="12" customFormat="1" ht="22.8" customHeight="1">
      <c r="A137" s="12"/>
      <c r="B137" s="204"/>
      <c r="C137" s="205"/>
      <c r="D137" s="206" t="s">
        <v>75</v>
      </c>
      <c r="E137" s="218" t="s">
        <v>158</v>
      </c>
      <c r="F137" s="218" t="s">
        <v>159</v>
      </c>
      <c r="G137" s="205"/>
      <c r="H137" s="205"/>
      <c r="I137" s="208"/>
      <c r="J137" s="219">
        <f>BK137</f>
        <v>0</v>
      </c>
      <c r="K137" s="205"/>
      <c r="L137" s="210"/>
      <c r="M137" s="211"/>
      <c r="N137" s="212"/>
      <c r="O137" s="212"/>
      <c r="P137" s="213">
        <f>SUM(P138:P153)</f>
        <v>0</v>
      </c>
      <c r="Q137" s="212"/>
      <c r="R137" s="213">
        <f>SUM(R138:R153)</f>
        <v>0</v>
      </c>
      <c r="S137" s="212"/>
      <c r="T137" s="214">
        <f>SUM(T138:T153)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5" t="s">
        <v>127</v>
      </c>
      <c r="AT137" s="216" t="s">
        <v>75</v>
      </c>
      <c r="AU137" s="216" t="s">
        <v>84</v>
      </c>
      <c r="AY137" s="215" t="s">
        <v>128</v>
      </c>
      <c r="BK137" s="217">
        <f>SUM(BK138:BK153)</f>
        <v>0</v>
      </c>
    </row>
    <row r="138" s="2" customFormat="1" ht="16.5" customHeight="1">
      <c r="A138" s="39"/>
      <c r="B138" s="40"/>
      <c r="C138" s="220" t="s">
        <v>127</v>
      </c>
      <c r="D138" s="220" t="s">
        <v>131</v>
      </c>
      <c r="E138" s="221" t="s">
        <v>160</v>
      </c>
      <c r="F138" s="222" t="s">
        <v>161</v>
      </c>
      <c r="G138" s="223" t="s">
        <v>162</v>
      </c>
      <c r="H138" s="224">
        <v>1</v>
      </c>
      <c r="I138" s="225"/>
      <c r="J138" s="226">
        <f>ROUND(I138*H138,2)</f>
        <v>0</v>
      </c>
      <c r="K138" s="227"/>
      <c r="L138" s="45"/>
      <c r="M138" s="228" t="s">
        <v>1</v>
      </c>
      <c r="N138" s="229" t="s">
        <v>41</v>
      </c>
      <c r="O138" s="92"/>
      <c r="P138" s="230">
        <f>O138*H138</f>
        <v>0</v>
      </c>
      <c r="Q138" s="230">
        <v>0</v>
      </c>
      <c r="R138" s="230">
        <f>Q138*H138</f>
        <v>0</v>
      </c>
      <c r="S138" s="230">
        <v>0</v>
      </c>
      <c r="T138" s="231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2" t="s">
        <v>154</v>
      </c>
      <c r="AT138" s="232" t="s">
        <v>131</v>
      </c>
      <c r="AU138" s="232" t="s">
        <v>86</v>
      </c>
      <c r="AY138" s="18" t="s">
        <v>128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8" t="s">
        <v>84</v>
      </c>
      <c r="BK138" s="233">
        <f>ROUND(I138*H138,2)</f>
        <v>0</v>
      </c>
      <c r="BL138" s="18" t="s">
        <v>154</v>
      </c>
      <c r="BM138" s="232" t="s">
        <v>163</v>
      </c>
    </row>
    <row r="139" s="13" customFormat="1">
      <c r="A139" s="13"/>
      <c r="B139" s="234"/>
      <c r="C139" s="235"/>
      <c r="D139" s="236" t="s">
        <v>137</v>
      </c>
      <c r="E139" s="237" t="s">
        <v>1</v>
      </c>
      <c r="F139" s="238" t="s">
        <v>164</v>
      </c>
      <c r="G139" s="235"/>
      <c r="H139" s="237" t="s">
        <v>1</v>
      </c>
      <c r="I139" s="239"/>
      <c r="J139" s="235"/>
      <c r="K139" s="235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137</v>
      </c>
      <c r="AU139" s="244" t="s">
        <v>86</v>
      </c>
      <c r="AV139" s="13" t="s">
        <v>84</v>
      </c>
      <c r="AW139" s="13" t="s">
        <v>32</v>
      </c>
      <c r="AX139" s="13" t="s">
        <v>76</v>
      </c>
      <c r="AY139" s="244" t="s">
        <v>128</v>
      </c>
    </row>
    <row r="140" s="13" customFormat="1">
      <c r="A140" s="13"/>
      <c r="B140" s="234"/>
      <c r="C140" s="235"/>
      <c r="D140" s="236" t="s">
        <v>137</v>
      </c>
      <c r="E140" s="237" t="s">
        <v>1</v>
      </c>
      <c r="F140" s="238" t="s">
        <v>165</v>
      </c>
      <c r="G140" s="235"/>
      <c r="H140" s="237" t="s">
        <v>1</v>
      </c>
      <c r="I140" s="239"/>
      <c r="J140" s="235"/>
      <c r="K140" s="235"/>
      <c r="L140" s="240"/>
      <c r="M140" s="241"/>
      <c r="N140" s="242"/>
      <c r="O140" s="242"/>
      <c r="P140" s="242"/>
      <c r="Q140" s="242"/>
      <c r="R140" s="242"/>
      <c r="S140" s="242"/>
      <c r="T140" s="24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4" t="s">
        <v>137</v>
      </c>
      <c r="AU140" s="244" t="s">
        <v>86</v>
      </c>
      <c r="AV140" s="13" t="s">
        <v>84</v>
      </c>
      <c r="AW140" s="13" t="s">
        <v>32</v>
      </c>
      <c r="AX140" s="13" t="s">
        <v>76</v>
      </c>
      <c r="AY140" s="244" t="s">
        <v>128</v>
      </c>
    </row>
    <row r="141" s="14" customFormat="1">
      <c r="A141" s="14"/>
      <c r="B141" s="245"/>
      <c r="C141" s="246"/>
      <c r="D141" s="236" t="s">
        <v>137</v>
      </c>
      <c r="E141" s="247" t="s">
        <v>1</v>
      </c>
      <c r="F141" s="248" t="s">
        <v>84</v>
      </c>
      <c r="G141" s="246"/>
      <c r="H141" s="249">
        <v>1</v>
      </c>
      <c r="I141" s="250"/>
      <c r="J141" s="246"/>
      <c r="K141" s="246"/>
      <c r="L141" s="251"/>
      <c r="M141" s="252"/>
      <c r="N141" s="253"/>
      <c r="O141" s="253"/>
      <c r="P141" s="253"/>
      <c r="Q141" s="253"/>
      <c r="R141" s="253"/>
      <c r="S141" s="253"/>
      <c r="T141" s="25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5" t="s">
        <v>137</v>
      </c>
      <c r="AU141" s="255" t="s">
        <v>86</v>
      </c>
      <c r="AV141" s="14" t="s">
        <v>86</v>
      </c>
      <c r="AW141" s="14" t="s">
        <v>32</v>
      </c>
      <c r="AX141" s="14" t="s">
        <v>84</v>
      </c>
      <c r="AY141" s="255" t="s">
        <v>128</v>
      </c>
    </row>
    <row r="142" s="2" customFormat="1" ht="16.5" customHeight="1">
      <c r="A142" s="39"/>
      <c r="B142" s="40"/>
      <c r="C142" s="220" t="s">
        <v>139</v>
      </c>
      <c r="D142" s="220" t="s">
        <v>131</v>
      </c>
      <c r="E142" s="221" t="s">
        <v>166</v>
      </c>
      <c r="F142" s="222" t="s">
        <v>167</v>
      </c>
      <c r="G142" s="223" t="s">
        <v>162</v>
      </c>
      <c r="H142" s="224">
        <v>1</v>
      </c>
      <c r="I142" s="225"/>
      <c r="J142" s="226">
        <f>ROUND(I142*H142,2)</f>
        <v>0</v>
      </c>
      <c r="K142" s="227"/>
      <c r="L142" s="45"/>
      <c r="M142" s="228" t="s">
        <v>1</v>
      </c>
      <c r="N142" s="229" t="s">
        <v>41</v>
      </c>
      <c r="O142" s="92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2" t="s">
        <v>154</v>
      </c>
      <c r="AT142" s="232" t="s">
        <v>131</v>
      </c>
      <c r="AU142" s="232" t="s">
        <v>86</v>
      </c>
      <c r="AY142" s="18" t="s">
        <v>128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8" t="s">
        <v>84</v>
      </c>
      <c r="BK142" s="233">
        <f>ROUND(I142*H142,2)</f>
        <v>0</v>
      </c>
      <c r="BL142" s="18" t="s">
        <v>154</v>
      </c>
      <c r="BM142" s="232" t="s">
        <v>168</v>
      </c>
    </row>
    <row r="143" s="13" customFormat="1">
      <c r="A143" s="13"/>
      <c r="B143" s="234"/>
      <c r="C143" s="235"/>
      <c r="D143" s="236" t="s">
        <v>137</v>
      </c>
      <c r="E143" s="237" t="s">
        <v>1</v>
      </c>
      <c r="F143" s="238" t="s">
        <v>169</v>
      </c>
      <c r="G143" s="235"/>
      <c r="H143" s="237" t="s">
        <v>1</v>
      </c>
      <c r="I143" s="239"/>
      <c r="J143" s="235"/>
      <c r="K143" s="235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137</v>
      </c>
      <c r="AU143" s="244" t="s">
        <v>86</v>
      </c>
      <c r="AV143" s="13" t="s">
        <v>84</v>
      </c>
      <c r="AW143" s="13" t="s">
        <v>32</v>
      </c>
      <c r="AX143" s="13" t="s">
        <v>76</v>
      </c>
      <c r="AY143" s="244" t="s">
        <v>128</v>
      </c>
    </row>
    <row r="144" s="14" customFormat="1">
      <c r="A144" s="14"/>
      <c r="B144" s="245"/>
      <c r="C144" s="246"/>
      <c r="D144" s="236" t="s">
        <v>137</v>
      </c>
      <c r="E144" s="247" t="s">
        <v>1</v>
      </c>
      <c r="F144" s="248" t="s">
        <v>84</v>
      </c>
      <c r="G144" s="246"/>
      <c r="H144" s="249">
        <v>1</v>
      </c>
      <c r="I144" s="250"/>
      <c r="J144" s="246"/>
      <c r="K144" s="246"/>
      <c r="L144" s="251"/>
      <c r="M144" s="252"/>
      <c r="N144" s="253"/>
      <c r="O144" s="253"/>
      <c r="P144" s="253"/>
      <c r="Q144" s="253"/>
      <c r="R144" s="253"/>
      <c r="S144" s="253"/>
      <c r="T144" s="25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5" t="s">
        <v>137</v>
      </c>
      <c r="AU144" s="255" t="s">
        <v>86</v>
      </c>
      <c r="AV144" s="14" t="s">
        <v>86</v>
      </c>
      <c r="AW144" s="14" t="s">
        <v>32</v>
      </c>
      <c r="AX144" s="14" t="s">
        <v>84</v>
      </c>
      <c r="AY144" s="255" t="s">
        <v>128</v>
      </c>
    </row>
    <row r="145" s="2" customFormat="1" ht="16.5" customHeight="1">
      <c r="A145" s="39"/>
      <c r="B145" s="40"/>
      <c r="C145" s="220" t="s">
        <v>170</v>
      </c>
      <c r="D145" s="220" t="s">
        <v>131</v>
      </c>
      <c r="E145" s="221" t="s">
        <v>171</v>
      </c>
      <c r="F145" s="222" t="s">
        <v>172</v>
      </c>
      <c r="G145" s="223" t="s">
        <v>162</v>
      </c>
      <c r="H145" s="224">
        <v>1</v>
      </c>
      <c r="I145" s="225"/>
      <c r="J145" s="226">
        <f>ROUND(I145*H145,2)</f>
        <v>0</v>
      </c>
      <c r="K145" s="227"/>
      <c r="L145" s="45"/>
      <c r="M145" s="228" t="s">
        <v>1</v>
      </c>
      <c r="N145" s="229" t="s">
        <v>41</v>
      </c>
      <c r="O145" s="92"/>
      <c r="P145" s="230">
        <f>O145*H145</f>
        <v>0</v>
      </c>
      <c r="Q145" s="230">
        <v>0</v>
      </c>
      <c r="R145" s="230">
        <f>Q145*H145</f>
        <v>0</v>
      </c>
      <c r="S145" s="230">
        <v>0</v>
      </c>
      <c r="T145" s="231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2" t="s">
        <v>154</v>
      </c>
      <c r="AT145" s="232" t="s">
        <v>131</v>
      </c>
      <c r="AU145" s="232" t="s">
        <v>86</v>
      </c>
      <c r="AY145" s="18" t="s">
        <v>128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18" t="s">
        <v>84</v>
      </c>
      <c r="BK145" s="233">
        <f>ROUND(I145*H145,2)</f>
        <v>0</v>
      </c>
      <c r="BL145" s="18" t="s">
        <v>154</v>
      </c>
      <c r="BM145" s="232" t="s">
        <v>173</v>
      </c>
    </row>
    <row r="146" s="13" customFormat="1">
      <c r="A146" s="13"/>
      <c r="B146" s="234"/>
      <c r="C146" s="235"/>
      <c r="D146" s="236" t="s">
        <v>137</v>
      </c>
      <c r="E146" s="237" t="s">
        <v>1</v>
      </c>
      <c r="F146" s="238" t="s">
        <v>174</v>
      </c>
      <c r="G146" s="235"/>
      <c r="H146" s="237" t="s">
        <v>1</v>
      </c>
      <c r="I146" s="239"/>
      <c r="J146" s="235"/>
      <c r="K146" s="235"/>
      <c r="L146" s="240"/>
      <c r="M146" s="241"/>
      <c r="N146" s="242"/>
      <c r="O146" s="242"/>
      <c r="P146" s="242"/>
      <c r="Q146" s="242"/>
      <c r="R146" s="242"/>
      <c r="S146" s="242"/>
      <c r="T146" s="24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4" t="s">
        <v>137</v>
      </c>
      <c r="AU146" s="244" t="s">
        <v>86</v>
      </c>
      <c r="AV146" s="13" t="s">
        <v>84</v>
      </c>
      <c r="AW146" s="13" t="s">
        <v>32</v>
      </c>
      <c r="AX146" s="13" t="s">
        <v>76</v>
      </c>
      <c r="AY146" s="244" t="s">
        <v>128</v>
      </c>
    </row>
    <row r="147" s="14" customFormat="1">
      <c r="A147" s="14"/>
      <c r="B147" s="245"/>
      <c r="C147" s="246"/>
      <c r="D147" s="236" t="s">
        <v>137</v>
      </c>
      <c r="E147" s="247" t="s">
        <v>1</v>
      </c>
      <c r="F147" s="248" t="s">
        <v>84</v>
      </c>
      <c r="G147" s="246"/>
      <c r="H147" s="249">
        <v>1</v>
      </c>
      <c r="I147" s="250"/>
      <c r="J147" s="246"/>
      <c r="K147" s="246"/>
      <c r="L147" s="251"/>
      <c r="M147" s="252"/>
      <c r="N147" s="253"/>
      <c r="O147" s="253"/>
      <c r="P147" s="253"/>
      <c r="Q147" s="253"/>
      <c r="R147" s="253"/>
      <c r="S147" s="253"/>
      <c r="T147" s="25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5" t="s">
        <v>137</v>
      </c>
      <c r="AU147" s="255" t="s">
        <v>86</v>
      </c>
      <c r="AV147" s="14" t="s">
        <v>86</v>
      </c>
      <c r="AW147" s="14" t="s">
        <v>32</v>
      </c>
      <c r="AX147" s="14" t="s">
        <v>84</v>
      </c>
      <c r="AY147" s="255" t="s">
        <v>128</v>
      </c>
    </row>
    <row r="148" s="2" customFormat="1" ht="16.5" customHeight="1">
      <c r="A148" s="39"/>
      <c r="B148" s="40"/>
      <c r="C148" s="220" t="s">
        <v>175</v>
      </c>
      <c r="D148" s="220" t="s">
        <v>131</v>
      </c>
      <c r="E148" s="221" t="s">
        <v>176</v>
      </c>
      <c r="F148" s="222" t="s">
        <v>177</v>
      </c>
      <c r="G148" s="223" t="s">
        <v>143</v>
      </c>
      <c r="H148" s="224">
        <v>1</v>
      </c>
      <c r="I148" s="225"/>
      <c r="J148" s="226">
        <f>ROUND(I148*H148,2)</f>
        <v>0</v>
      </c>
      <c r="K148" s="227"/>
      <c r="L148" s="45"/>
      <c r="M148" s="228" t="s">
        <v>1</v>
      </c>
      <c r="N148" s="229" t="s">
        <v>41</v>
      </c>
      <c r="O148" s="92"/>
      <c r="P148" s="230">
        <f>O148*H148</f>
        <v>0</v>
      </c>
      <c r="Q148" s="230">
        <v>0</v>
      </c>
      <c r="R148" s="230">
        <f>Q148*H148</f>
        <v>0</v>
      </c>
      <c r="S148" s="230">
        <v>0</v>
      </c>
      <c r="T148" s="231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2" t="s">
        <v>154</v>
      </c>
      <c r="AT148" s="232" t="s">
        <v>131</v>
      </c>
      <c r="AU148" s="232" t="s">
        <v>86</v>
      </c>
      <c r="AY148" s="18" t="s">
        <v>128</v>
      </c>
      <c r="BE148" s="233">
        <f>IF(N148="základní",J148,0)</f>
        <v>0</v>
      </c>
      <c r="BF148" s="233">
        <f>IF(N148="snížená",J148,0)</f>
        <v>0</v>
      </c>
      <c r="BG148" s="233">
        <f>IF(N148="zákl. přenesená",J148,0)</f>
        <v>0</v>
      </c>
      <c r="BH148" s="233">
        <f>IF(N148="sníž. přenesená",J148,0)</f>
        <v>0</v>
      </c>
      <c r="BI148" s="233">
        <f>IF(N148="nulová",J148,0)</f>
        <v>0</v>
      </c>
      <c r="BJ148" s="18" t="s">
        <v>84</v>
      </c>
      <c r="BK148" s="233">
        <f>ROUND(I148*H148,2)</f>
        <v>0</v>
      </c>
      <c r="BL148" s="18" t="s">
        <v>154</v>
      </c>
      <c r="BM148" s="232" t="s">
        <v>178</v>
      </c>
    </row>
    <row r="149" s="13" customFormat="1">
      <c r="A149" s="13"/>
      <c r="B149" s="234"/>
      <c r="C149" s="235"/>
      <c r="D149" s="236" t="s">
        <v>137</v>
      </c>
      <c r="E149" s="237" t="s">
        <v>1</v>
      </c>
      <c r="F149" s="238" t="s">
        <v>179</v>
      </c>
      <c r="G149" s="235"/>
      <c r="H149" s="237" t="s">
        <v>1</v>
      </c>
      <c r="I149" s="239"/>
      <c r="J149" s="235"/>
      <c r="K149" s="235"/>
      <c r="L149" s="240"/>
      <c r="M149" s="241"/>
      <c r="N149" s="242"/>
      <c r="O149" s="242"/>
      <c r="P149" s="242"/>
      <c r="Q149" s="242"/>
      <c r="R149" s="242"/>
      <c r="S149" s="242"/>
      <c r="T149" s="24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4" t="s">
        <v>137</v>
      </c>
      <c r="AU149" s="244" t="s">
        <v>86</v>
      </c>
      <c r="AV149" s="13" t="s">
        <v>84</v>
      </c>
      <c r="AW149" s="13" t="s">
        <v>32</v>
      </c>
      <c r="AX149" s="13" t="s">
        <v>76</v>
      </c>
      <c r="AY149" s="244" t="s">
        <v>128</v>
      </c>
    </row>
    <row r="150" s="14" customFormat="1">
      <c r="A150" s="14"/>
      <c r="B150" s="245"/>
      <c r="C150" s="246"/>
      <c r="D150" s="236" t="s">
        <v>137</v>
      </c>
      <c r="E150" s="247" t="s">
        <v>1</v>
      </c>
      <c r="F150" s="248" t="s">
        <v>84</v>
      </c>
      <c r="G150" s="246"/>
      <c r="H150" s="249">
        <v>1</v>
      </c>
      <c r="I150" s="250"/>
      <c r="J150" s="246"/>
      <c r="K150" s="246"/>
      <c r="L150" s="251"/>
      <c r="M150" s="252"/>
      <c r="N150" s="253"/>
      <c r="O150" s="253"/>
      <c r="P150" s="253"/>
      <c r="Q150" s="253"/>
      <c r="R150" s="253"/>
      <c r="S150" s="253"/>
      <c r="T150" s="25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5" t="s">
        <v>137</v>
      </c>
      <c r="AU150" s="255" t="s">
        <v>86</v>
      </c>
      <c r="AV150" s="14" t="s">
        <v>86</v>
      </c>
      <c r="AW150" s="14" t="s">
        <v>32</v>
      </c>
      <c r="AX150" s="14" t="s">
        <v>84</v>
      </c>
      <c r="AY150" s="255" t="s">
        <v>128</v>
      </c>
    </row>
    <row r="151" s="2" customFormat="1" ht="16.5" customHeight="1">
      <c r="A151" s="39"/>
      <c r="B151" s="40"/>
      <c r="C151" s="220" t="s">
        <v>180</v>
      </c>
      <c r="D151" s="220" t="s">
        <v>131</v>
      </c>
      <c r="E151" s="221" t="s">
        <v>181</v>
      </c>
      <c r="F151" s="222" t="s">
        <v>182</v>
      </c>
      <c r="G151" s="223" t="s">
        <v>143</v>
      </c>
      <c r="H151" s="224">
        <v>1</v>
      </c>
      <c r="I151" s="225"/>
      <c r="J151" s="226">
        <f>ROUND(I151*H151,2)</f>
        <v>0</v>
      </c>
      <c r="K151" s="227"/>
      <c r="L151" s="45"/>
      <c r="M151" s="228" t="s">
        <v>1</v>
      </c>
      <c r="N151" s="229" t="s">
        <v>41</v>
      </c>
      <c r="O151" s="92"/>
      <c r="P151" s="230">
        <f>O151*H151</f>
        <v>0</v>
      </c>
      <c r="Q151" s="230">
        <v>0</v>
      </c>
      <c r="R151" s="230">
        <f>Q151*H151</f>
        <v>0</v>
      </c>
      <c r="S151" s="230">
        <v>0</v>
      </c>
      <c r="T151" s="231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2" t="s">
        <v>154</v>
      </c>
      <c r="AT151" s="232" t="s">
        <v>131</v>
      </c>
      <c r="AU151" s="232" t="s">
        <v>86</v>
      </c>
      <c r="AY151" s="18" t="s">
        <v>128</v>
      </c>
      <c r="BE151" s="233">
        <f>IF(N151="základní",J151,0)</f>
        <v>0</v>
      </c>
      <c r="BF151" s="233">
        <f>IF(N151="snížená",J151,0)</f>
        <v>0</v>
      </c>
      <c r="BG151" s="233">
        <f>IF(N151="zákl. přenesená",J151,0)</f>
        <v>0</v>
      </c>
      <c r="BH151" s="233">
        <f>IF(N151="sníž. přenesená",J151,0)</f>
        <v>0</v>
      </c>
      <c r="BI151" s="233">
        <f>IF(N151="nulová",J151,0)</f>
        <v>0</v>
      </c>
      <c r="BJ151" s="18" t="s">
        <v>84</v>
      </c>
      <c r="BK151" s="233">
        <f>ROUND(I151*H151,2)</f>
        <v>0</v>
      </c>
      <c r="BL151" s="18" t="s">
        <v>154</v>
      </c>
      <c r="BM151" s="232" t="s">
        <v>183</v>
      </c>
    </row>
    <row r="152" s="13" customFormat="1">
      <c r="A152" s="13"/>
      <c r="B152" s="234"/>
      <c r="C152" s="235"/>
      <c r="D152" s="236" t="s">
        <v>137</v>
      </c>
      <c r="E152" s="237" t="s">
        <v>1</v>
      </c>
      <c r="F152" s="238" t="s">
        <v>184</v>
      </c>
      <c r="G152" s="235"/>
      <c r="H152" s="237" t="s">
        <v>1</v>
      </c>
      <c r="I152" s="239"/>
      <c r="J152" s="235"/>
      <c r="K152" s="235"/>
      <c r="L152" s="240"/>
      <c r="M152" s="241"/>
      <c r="N152" s="242"/>
      <c r="O152" s="242"/>
      <c r="P152" s="242"/>
      <c r="Q152" s="242"/>
      <c r="R152" s="242"/>
      <c r="S152" s="242"/>
      <c r="T152" s="24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4" t="s">
        <v>137</v>
      </c>
      <c r="AU152" s="244" t="s">
        <v>86</v>
      </c>
      <c r="AV152" s="13" t="s">
        <v>84</v>
      </c>
      <c r="AW152" s="13" t="s">
        <v>32</v>
      </c>
      <c r="AX152" s="13" t="s">
        <v>76</v>
      </c>
      <c r="AY152" s="244" t="s">
        <v>128</v>
      </c>
    </row>
    <row r="153" s="14" customFormat="1">
      <c r="A153" s="14"/>
      <c r="B153" s="245"/>
      <c r="C153" s="246"/>
      <c r="D153" s="236" t="s">
        <v>137</v>
      </c>
      <c r="E153" s="247" t="s">
        <v>1</v>
      </c>
      <c r="F153" s="248" t="s">
        <v>84</v>
      </c>
      <c r="G153" s="246"/>
      <c r="H153" s="249">
        <v>1</v>
      </c>
      <c r="I153" s="250"/>
      <c r="J153" s="246"/>
      <c r="K153" s="246"/>
      <c r="L153" s="251"/>
      <c r="M153" s="252"/>
      <c r="N153" s="253"/>
      <c r="O153" s="253"/>
      <c r="P153" s="253"/>
      <c r="Q153" s="253"/>
      <c r="R153" s="253"/>
      <c r="S153" s="253"/>
      <c r="T153" s="25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5" t="s">
        <v>137</v>
      </c>
      <c r="AU153" s="255" t="s">
        <v>86</v>
      </c>
      <c r="AV153" s="14" t="s">
        <v>86</v>
      </c>
      <c r="AW153" s="14" t="s">
        <v>32</v>
      </c>
      <c r="AX153" s="14" t="s">
        <v>84</v>
      </c>
      <c r="AY153" s="255" t="s">
        <v>128</v>
      </c>
    </row>
    <row r="154" s="12" customFormat="1" ht="22.8" customHeight="1">
      <c r="A154" s="12"/>
      <c r="B154" s="204"/>
      <c r="C154" s="205"/>
      <c r="D154" s="206" t="s">
        <v>75</v>
      </c>
      <c r="E154" s="218" t="s">
        <v>185</v>
      </c>
      <c r="F154" s="218" t="s">
        <v>186</v>
      </c>
      <c r="G154" s="205"/>
      <c r="H154" s="205"/>
      <c r="I154" s="208"/>
      <c r="J154" s="219">
        <f>BK154</f>
        <v>0</v>
      </c>
      <c r="K154" s="205"/>
      <c r="L154" s="210"/>
      <c r="M154" s="211"/>
      <c r="N154" s="212"/>
      <c r="O154" s="212"/>
      <c r="P154" s="213">
        <f>SUM(P155:P180)</f>
        <v>0</v>
      </c>
      <c r="Q154" s="212"/>
      <c r="R154" s="213">
        <f>SUM(R155:R180)</f>
        <v>0</v>
      </c>
      <c r="S154" s="212"/>
      <c r="T154" s="214">
        <f>SUM(T155:T180)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5" t="s">
        <v>127</v>
      </c>
      <c r="AT154" s="216" t="s">
        <v>75</v>
      </c>
      <c r="AU154" s="216" t="s">
        <v>84</v>
      </c>
      <c r="AY154" s="215" t="s">
        <v>128</v>
      </c>
      <c r="BK154" s="217">
        <f>SUM(BK155:BK180)</f>
        <v>0</v>
      </c>
    </row>
    <row r="155" s="2" customFormat="1" ht="16.5" customHeight="1">
      <c r="A155" s="39"/>
      <c r="B155" s="40"/>
      <c r="C155" s="220" t="s">
        <v>187</v>
      </c>
      <c r="D155" s="220" t="s">
        <v>131</v>
      </c>
      <c r="E155" s="221" t="s">
        <v>188</v>
      </c>
      <c r="F155" s="222" t="s">
        <v>189</v>
      </c>
      <c r="G155" s="223" t="s">
        <v>162</v>
      </c>
      <c r="H155" s="224">
        <v>1</v>
      </c>
      <c r="I155" s="225"/>
      <c r="J155" s="226">
        <f>ROUND(I155*H155,2)</f>
        <v>0</v>
      </c>
      <c r="K155" s="227"/>
      <c r="L155" s="45"/>
      <c r="M155" s="228" t="s">
        <v>1</v>
      </c>
      <c r="N155" s="229" t="s">
        <v>41</v>
      </c>
      <c r="O155" s="92"/>
      <c r="P155" s="230">
        <f>O155*H155</f>
        <v>0</v>
      </c>
      <c r="Q155" s="230">
        <v>0</v>
      </c>
      <c r="R155" s="230">
        <f>Q155*H155</f>
        <v>0</v>
      </c>
      <c r="S155" s="230">
        <v>0</v>
      </c>
      <c r="T155" s="231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2" t="s">
        <v>154</v>
      </c>
      <c r="AT155" s="232" t="s">
        <v>131</v>
      </c>
      <c r="AU155" s="232" t="s">
        <v>86</v>
      </c>
      <c r="AY155" s="18" t="s">
        <v>128</v>
      </c>
      <c r="BE155" s="233">
        <f>IF(N155="základní",J155,0)</f>
        <v>0</v>
      </c>
      <c r="BF155" s="233">
        <f>IF(N155="snížená",J155,0)</f>
        <v>0</v>
      </c>
      <c r="BG155" s="233">
        <f>IF(N155="zákl. přenesená",J155,0)</f>
        <v>0</v>
      </c>
      <c r="BH155" s="233">
        <f>IF(N155="sníž. přenesená",J155,0)</f>
        <v>0</v>
      </c>
      <c r="BI155" s="233">
        <f>IF(N155="nulová",J155,0)</f>
        <v>0</v>
      </c>
      <c r="BJ155" s="18" t="s">
        <v>84</v>
      </c>
      <c r="BK155" s="233">
        <f>ROUND(I155*H155,2)</f>
        <v>0</v>
      </c>
      <c r="BL155" s="18" t="s">
        <v>154</v>
      </c>
      <c r="BM155" s="232" t="s">
        <v>190</v>
      </c>
    </row>
    <row r="156" s="13" customFormat="1">
      <c r="A156" s="13"/>
      <c r="B156" s="234"/>
      <c r="C156" s="235"/>
      <c r="D156" s="236" t="s">
        <v>137</v>
      </c>
      <c r="E156" s="237" t="s">
        <v>1</v>
      </c>
      <c r="F156" s="238" t="s">
        <v>191</v>
      </c>
      <c r="G156" s="235"/>
      <c r="H156" s="237" t="s">
        <v>1</v>
      </c>
      <c r="I156" s="239"/>
      <c r="J156" s="235"/>
      <c r="K156" s="235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137</v>
      </c>
      <c r="AU156" s="244" t="s">
        <v>86</v>
      </c>
      <c r="AV156" s="13" t="s">
        <v>84</v>
      </c>
      <c r="AW156" s="13" t="s">
        <v>32</v>
      </c>
      <c r="AX156" s="13" t="s">
        <v>76</v>
      </c>
      <c r="AY156" s="244" t="s">
        <v>128</v>
      </c>
    </row>
    <row r="157" s="14" customFormat="1">
      <c r="A157" s="14"/>
      <c r="B157" s="245"/>
      <c r="C157" s="246"/>
      <c r="D157" s="236" t="s">
        <v>137</v>
      </c>
      <c r="E157" s="247" t="s">
        <v>1</v>
      </c>
      <c r="F157" s="248" t="s">
        <v>84</v>
      </c>
      <c r="G157" s="246"/>
      <c r="H157" s="249">
        <v>1</v>
      </c>
      <c r="I157" s="250"/>
      <c r="J157" s="246"/>
      <c r="K157" s="246"/>
      <c r="L157" s="251"/>
      <c r="M157" s="252"/>
      <c r="N157" s="253"/>
      <c r="O157" s="253"/>
      <c r="P157" s="253"/>
      <c r="Q157" s="253"/>
      <c r="R157" s="253"/>
      <c r="S157" s="253"/>
      <c r="T157" s="25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5" t="s">
        <v>137</v>
      </c>
      <c r="AU157" s="255" t="s">
        <v>86</v>
      </c>
      <c r="AV157" s="14" t="s">
        <v>86</v>
      </c>
      <c r="AW157" s="14" t="s">
        <v>32</v>
      </c>
      <c r="AX157" s="14" t="s">
        <v>84</v>
      </c>
      <c r="AY157" s="255" t="s">
        <v>128</v>
      </c>
    </row>
    <row r="158" s="2" customFormat="1" ht="16.5" customHeight="1">
      <c r="A158" s="39"/>
      <c r="B158" s="40"/>
      <c r="C158" s="220" t="s">
        <v>192</v>
      </c>
      <c r="D158" s="220" t="s">
        <v>131</v>
      </c>
      <c r="E158" s="221" t="s">
        <v>193</v>
      </c>
      <c r="F158" s="222" t="s">
        <v>194</v>
      </c>
      <c r="G158" s="223" t="s">
        <v>134</v>
      </c>
      <c r="H158" s="224">
        <v>26</v>
      </c>
      <c r="I158" s="225"/>
      <c r="J158" s="226">
        <f>ROUND(I158*H158,2)</f>
        <v>0</v>
      </c>
      <c r="K158" s="227"/>
      <c r="L158" s="45"/>
      <c r="M158" s="228" t="s">
        <v>1</v>
      </c>
      <c r="N158" s="229" t="s">
        <v>41</v>
      </c>
      <c r="O158" s="92"/>
      <c r="P158" s="230">
        <f>O158*H158</f>
        <v>0</v>
      </c>
      <c r="Q158" s="230">
        <v>0</v>
      </c>
      <c r="R158" s="230">
        <f>Q158*H158</f>
        <v>0</v>
      </c>
      <c r="S158" s="230">
        <v>0</v>
      </c>
      <c r="T158" s="231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2" t="s">
        <v>154</v>
      </c>
      <c r="AT158" s="232" t="s">
        <v>131</v>
      </c>
      <c r="AU158" s="232" t="s">
        <v>86</v>
      </c>
      <c r="AY158" s="18" t="s">
        <v>128</v>
      </c>
      <c r="BE158" s="233">
        <f>IF(N158="základní",J158,0)</f>
        <v>0</v>
      </c>
      <c r="BF158" s="233">
        <f>IF(N158="snížená",J158,0)</f>
        <v>0</v>
      </c>
      <c r="BG158" s="233">
        <f>IF(N158="zákl. přenesená",J158,0)</f>
        <v>0</v>
      </c>
      <c r="BH158" s="233">
        <f>IF(N158="sníž. přenesená",J158,0)</f>
        <v>0</v>
      </c>
      <c r="BI158" s="233">
        <f>IF(N158="nulová",J158,0)</f>
        <v>0</v>
      </c>
      <c r="BJ158" s="18" t="s">
        <v>84</v>
      </c>
      <c r="BK158" s="233">
        <f>ROUND(I158*H158,2)</f>
        <v>0</v>
      </c>
      <c r="BL158" s="18" t="s">
        <v>154</v>
      </c>
      <c r="BM158" s="232" t="s">
        <v>195</v>
      </c>
    </row>
    <row r="159" s="13" customFormat="1">
      <c r="A159" s="13"/>
      <c r="B159" s="234"/>
      <c r="C159" s="235"/>
      <c r="D159" s="236" t="s">
        <v>137</v>
      </c>
      <c r="E159" s="237" t="s">
        <v>1</v>
      </c>
      <c r="F159" s="238" t="s">
        <v>196</v>
      </c>
      <c r="G159" s="235"/>
      <c r="H159" s="237" t="s">
        <v>1</v>
      </c>
      <c r="I159" s="239"/>
      <c r="J159" s="235"/>
      <c r="K159" s="235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137</v>
      </c>
      <c r="AU159" s="244" t="s">
        <v>86</v>
      </c>
      <c r="AV159" s="13" t="s">
        <v>84</v>
      </c>
      <c r="AW159" s="13" t="s">
        <v>32</v>
      </c>
      <c r="AX159" s="13" t="s">
        <v>76</v>
      </c>
      <c r="AY159" s="244" t="s">
        <v>128</v>
      </c>
    </row>
    <row r="160" s="13" customFormat="1">
      <c r="A160" s="13"/>
      <c r="B160" s="234"/>
      <c r="C160" s="235"/>
      <c r="D160" s="236" t="s">
        <v>137</v>
      </c>
      <c r="E160" s="237" t="s">
        <v>1</v>
      </c>
      <c r="F160" s="238" t="s">
        <v>87</v>
      </c>
      <c r="G160" s="235"/>
      <c r="H160" s="237" t="s">
        <v>1</v>
      </c>
      <c r="I160" s="239"/>
      <c r="J160" s="235"/>
      <c r="K160" s="235"/>
      <c r="L160" s="240"/>
      <c r="M160" s="241"/>
      <c r="N160" s="242"/>
      <c r="O160" s="242"/>
      <c r="P160" s="242"/>
      <c r="Q160" s="242"/>
      <c r="R160" s="242"/>
      <c r="S160" s="242"/>
      <c r="T160" s="24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4" t="s">
        <v>137</v>
      </c>
      <c r="AU160" s="244" t="s">
        <v>86</v>
      </c>
      <c r="AV160" s="13" t="s">
        <v>84</v>
      </c>
      <c r="AW160" s="13" t="s">
        <v>32</v>
      </c>
      <c r="AX160" s="13" t="s">
        <v>76</v>
      </c>
      <c r="AY160" s="244" t="s">
        <v>128</v>
      </c>
    </row>
    <row r="161" s="14" customFormat="1">
      <c r="A161" s="14"/>
      <c r="B161" s="245"/>
      <c r="C161" s="246"/>
      <c r="D161" s="236" t="s">
        <v>137</v>
      </c>
      <c r="E161" s="247" t="s">
        <v>1</v>
      </c>
      <c r="F161" s="248" t="s">
        <v>175</v>
      </c>
      <c r="G161" s="246"/>
      <c r="H161" s="249">
        <v>8</v>
      </c>
      <c r="I161" s="250"/>
      <c r="J161" s="246"/>
      <c r="K161" s="246"/>
      <c r="L161" s="251"/>
      <c r="M161" s="252"/>
      <c r="N161" s="253"/>
      <c r="O161" s="253"/>
      <c r="P161" s="253"/>
      <c r="Q161" s="253"/>
      <c r="R161" s="253"/>
      <c r="S161" s="253"/>
      <c r="T161" s="25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5" t="s">
        <v>137</v>
      </c>
      <c r="AU161" s="255" t="s">
        <v>86</v>
      </c>
      <c r="AV161" s="14" t="s">
        <v>86</v>
      </c>
      <c r="AW161" s="14" t="s">
        <v>32</v>
      </c>
      <c r="AX161" s="14" t="s">
        <v>76</v>
      </c>
      <c r="AY161" s="255" t="s">
        <v>128</v>
      </c>
    </row>
    <row r="162" s="13" customFormat="1">
      <c r="A162" s="13"/>
      <c r="B162" s="234"/>
      <c r="C162" s="235"/>
      <c r="D162" s="236" t="s">
        <v>137</v>
      </c>
      <c r="E162" s="237" t="s">
        <v>1</v>
      </c>
      <c r="F162" s="238" t="s">
        <v>197</v>
      </c>
      <c r="G162" s="235"/>
      <c r="H162" s="237" t="s">
        <v>1</v>
      </c>
      <c r="I162" s="239"/>
      <c r="J162" s="235"/>
      <c r="K162" s="235"/>
      <c r="L162" s="240"/>
      <c r="M162" s="241"/>
      <c r="N162" s="242"/>
      <c r="O162" s="242"/>
      <c r="P162" s="242"/>
      <c r="Q162" s="242"/>
      <c r="R162" s="242"/>
      <c r="S162" s="242"/>
      <c r="T162" s="24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4" t="s">
        <v>137</v>
      </c>
      <c r="AU162" s="244" t="s">
        <v>86</v>
      </c>
      <c r="AV162" s="13" t="s">
        <v>84</v>
      </c>
      <c r="AW162" s="13" t="s">
        <v>32</v>
      </c>
      <c r="AX162" s="13" t="s">
        <v>76</v>
      </c>
      <c r="AY162" s="244" t="s">
        <v>128</v>
      </c>
    </row>
    <row r="163" s="14" customFormat="1">
      <c r="A163" s="14"/>
      <c r="B163" s="245"/>
      <c r="C163" s="246"/>
      <c r="D163" s="236" t="s">
        <v>137</v>
      </c>
      <c r="E163" s="247" t="s">
        <v>1</v>
      </c>
      <c r="F163" s="248" t="s">
        <v>8</v>
      </c>
      <c r="G163" s="246"/>
      <c r="H163" s="249">
        <v>12</v>
      </c>
      <c r="I163" s="250"/>
      <c r="J163" s="246"/>
      <c r="K163" s="246"/>
      <c r="L163" s="251"/>
      <c r="M163" s="252"/>
      <c r="N163" s="253"/>
      <c r="O163" s="253"/>
      <c r="P163" s="253"/>
      <c r="Q163" s="253"/>
      <c r="R163" s="253"/>
      <c r="S163" s="253"/>
      <c r="T163" s="25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5" t="s">
        <v>137</v>
      </c>
      <c r="AU163" s="255" t="s">
        <v>86</v>
      </c>
      <c r="AV163" s="14" t="s">
        <v>86</v>
      </c>
      <c r="AW163" s="14" t="s">
        <v>32</v>
      </c>
      <c r="AX163" s="14" t="s">
        <v>76</v>
      </c>
      <c r="AY163" s="255" t="s">
        <v>128</v>
      </c>
    </row>
    <row r="164" s="13" customFormat="1">
      <c r="A164" s="13"/>
      <c r="B164" s="234"/>
      <c r="C164" s="235"/>
      <c r="D164" s="236" t="s">
        <v>137</v>
      </c>
      <c r="E164" s="237" t="s">
        <v>1</v>
      </c>
      <c r="F164" s="238" t="s">
        <v>198</v>
      </c>
      <c r="G164" s="235"/>
      <c r="H164" s="237" t="s">
        <v>1</v>
      </c>
      <c r="I164" s="239"/>
      <c r="J164" s="235"/>
      <c r="K164" s="235"/>
      <c r="L164" s="240"/>
      <c r="M164" s="241"/>
      <c r="N164" s="242"/>
      <c r="O164" s="242"/>
      <c r="P164" s="242"/>
      <c r="Q164" s="242"/>
      <c r="R164" s="242"/>
      <c r="S164" s="242"/>
      <c r="T164" s="24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4" t="s">
        <v>137</v>
      </c>
      <c r="AU164" s="244" t="s">
        <v>86</v>
      </c>
      <c r="AV164" s="13" t="s">
        <v>84</v>
      </c>
      <c r="AW164" s="13" t="s">
        <v>32</v>
      </c>
      <c r="AX164" s="13" t="s">
        <v>76</v>
      </c>
      <c r="AY164" s="244" t="s">
        <v>128</v>
      </c>
    </row>
    <row r="165" s="14" customFormat="1">
      <c r="A165" s="14"/>
      <c r="B165" s="245"/>
      <c r="C165" s="246"/>
      <c r="D165" s="236" t="s">
        <v>137</v>
      </c>
      <c r="E165" s="247" t="s">
        <v>1</v>
      </c>
      <c r="F165" s="248" t="s">
        <v>139</v>
      </c>
      <c r="G165" s="246"/>
      <c r="H165" s="249">
        <v>6</v>
      </c>
      <c r="I165" s="250"/>
      <c r="J165" s="246"/>
      <c r="K165" s="246"/>
      <c r="L165" s="251"/>
      <c r="M165" s="252"/>
      <c r="N165" s="253"/>
      <c r="O165" s="253"/>
      <c r="P165" s="253"/>
      <c r="Q165" s="253"/>
      <c r="R165" s="253"/>
      <c r="S165" s="253"/>
      <c r="T165" s="25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5" t="s">
        <v>137</v>
      </c>
      <c r="AU165" s="255" t="s">
        <v>86</v>
      </c>
      <c r="AV165" s="14" t="s">
        <v>86</v>
      </c>
      <c r="AW165" s="14" t="s">
        <v>32</v>
      </c>
      <c r="AX165" s="14" t="s">
        <v>76</v>
      </c>
      <c r="AY165" s="255" t="s">
        <v>128</v>
      </c>
    </row>
    <row r="166" s="15" customFormat="1">
      <c r="A166" s="15"/>
      <c r="B166" s="256"/>
      <c r="C166" s="257"/>
      <c r="D166" s="236" t="s">
        <v>137</v>
      </c>
      <c r="E166" s="258" t="s">
        <v>1</v>
      </c>
      <c r="F166" s="259" t="s">
        <v>140</v>
      </c>
      <c r="G166" s="257"/>
      <c r="H166" s="260">
        <v>26</v>
      </c>
      <c r="I166" s="261"/>
      <c r="J166" s="257"/>
      <c r="K166" s="257"/>
      <c r="L166" s="262"/>
      <c r="M166" s="263"/>
      <c r="N166" s="264"/>
      <c r="O166" s="264"/>
      <c r="P166" s="264"/>
      <c r="Q166" s="264"/>
      <c r="R166" s="264"/>
      <c r="S166" s="264"/>
      <c r="T166" s="265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6" t="s">
        <v>137</v>
      </c>
      <c r="AU166" s="266" t="s">
        <v>86</v>
      </c>
      <c r="AV166" s="15" t="s">
        <v>135</v>
      </c>
      <c r="AW166" s="15" t="s">
        <v>32</v>
      </c>
      <c r="AX166" s="15" t="s">
        <v>84</v>
      </c>
      <c r="AY166" s="266" t="s">
        <v>128</v>
      </c>
    </row>
    <row r="167" s="2" customFormat="1" ht="16.5" customHeight="1">
      <c r="A167" s="39"/>
      <c r="B167" s="40"/>
      <c r="C167" s="220" t="s">
        <v>8</v>
      </c>
      <c r="D167" s="220" t="s">
        <v>131</v>
      </c>
      <c r="E167" s="221" t="s">
        <v>199</v>
      </c>
      <c r="F167" s="222" t="s">
        <v>200</v>
      </c>
      <c r="G167" s="223" t="s">
        <v>162</v>
      </c>
      <c r="H167" s="224">
        <v>1</v>
      </c>
      <c r="I167" s="225"/>
      <c r="J167" s="226">
        <f>ROUND(I167*H167,2)</f>
        <v>0</v>
      </c>
      <c r="K167" s="227"/>
      <c r="L167" s="45"/>
      <c r="M167" s="228" t="s">
        <v>1</v>
      </c>
      <c r="N167" s="229" t="s">
        <v>41</v>
      </c>
      <c r="O167" s="92"/>
      <c r="P167" s="230">
        <f>O167*H167</f>
        <v>0</v>
      </c>
      <c r="Q167" s="230">
        <v>0</v>
      </c>
      <c r="R167" s="230">
        <f>Q167*H167</f>
        <v>0</v>
      </c>
      <c r="S167" s="230">
        <v>0</v>
      </c>
      <c r="T167" s="231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2" t="s">
        <v>154</v>
      </c>
      <c r="AT167" s="232" t="s">
        <v>131</v>
      </c>
      <c r="AU167" s="232" t="s">
        <v>86</v>
      </c>
      <c r="AY167" s="18" t="s">
        <v>128</v>
      </c>
      <c r="BE167" s="233">
        <f>IF(N167="základní",J167,0)</f>
        <v>0</v>
      </c>
      <c r="BF167" s="233">
        <f>IF(N167="snížená",J167,0)</f>
        <v>0</v>
      </c>
      <c r="BG167" s="233">
        <f>IF(N167="zákl. přenesená",J167,0)</f>
        <v>0</v>
      </c>
      <c r="BH167" s="233">
        <f>IF(N167="sníž. přenesená",J167,0)</f>
        <v>0</v>
      </c>
      <c r="BI167" s="233">
        <f>IF(N167="nulová",J167,0)</f>
        <v>0</v>
      </c>
      <c r="BJ167" s="18" t="s">
        <v>84</v>
      </c>
      <c r="BK167" s="233">
        <f>ROUND(I167*H167,2)</f>
        <v>0</v>
      </c>
      <c r="BL167" s="18" t="s">
        <v>154</v>
      </c>
      <c r="BM167" s="232" t="s">
        <v>201</v>
      </c>
    </row>
    <row r="168" s="13" customFormat="1">
      <c r="A168" s="13"/>
      <c r="B168" s="234"/>
      <c r="C168" s="235"/>
      <c r="D168" s="236" t="s">
        <v>137</v>
      </c>
      <c r="E168" s="237" t="s">
        <v>1</v>
      </c>
      <c r="F168" s="238" t="s">
        <v>202</v>
      </c>
      <c r="G168" s="235"/>
      <c r="H168" s="237" t="s">
        <v>1</v>
      </c>
      <c r="I168" s="239"/>
      <c r="J168" s="235"/>
      <c r="K168" s="235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137</v>
      </c>
      <c r="AU168" s="244" t="s">
        <v>86</v>
      </c>
      <c r="AV168" s="13" t="s">
        <v>84</v>
      </c>
      <c r="AW168" s="13" t="s">
        <v>32</v>
      </c>
      <c r="AX168" s="13" t="s">
        <v>76</v>
      </c>
      <c r="AY168" s="244" t="s">
        <v>128</v>
      </c>
    </row>
    <row r="169" s="13" customFormat="1">
      <c r="A169" s="13"/>
      <c r="B169" s="234"/>
      <c r="C169" s="235"/>
      <c r="D169" s="236" t="s">
        <v>137</v>
      </c>
      <c r="E169" s="237" t="s">
        <v>1</v>
      </c>
      <c r="F169" s="238" t="s">
        <v>203</v>
      </c>
      <c r="G169" s="235"/>
      <c r="H169" s="237" t="s">
        <v>1</v>
      </c>
      <c r="I169" s="239"/>
      <c r="J169" s="235"/>
      <c r="K169" s="235"/>
      <c r="L169" s="240"/>
      <c r="M169" s="241"/>
      <c r="N169" s="242"/>
      <c r="O169" s="242"/>
      <c r="P169" s="242"/>
      <c r="Q169" s="242"/>
      <c r="R169" s="242"/>
      <c r="S169" s="242"/>
      <c r="T169" s="24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4" t="s">
        <v>137</v>
      </c>
      <c r="AU169" s="244" t="s">
        <v>86</v>
      </c>
      <c r="AV169" s="13" t="s">
        <v>84</v>
      </c>
      <c r="AW169" s="13" t="s">
        <v>32</v>
      </c>
      <c r="AX169" s="13" t="s">
        <v>76</v>
      </c>
      <c r="AY169" s="244" t="s">
        <v>128</v>
      </c>
    </row>
    <row r="170" s="14" customFormat="1">
      <c r="A170" s="14"/>
      <c r="B170" s="245"/>
      <c r="C170" s="246"/>
      <c r="D170" s="236" t="s">
        <v>137</v>
      </c>
      <c r="E170" s="247" t="s">
        <v>1</v>
      </c>
      <c r="F170" s="248" t="s">
        <v>84</v>
      </c>
      <c r="G170" s="246"/>
      <c r="H170" s="249">
        <v>1</v>
      </c>
      <c r="I170" s="250"/>
      <c r="J170" s="246"/>
      <c r="K170" s="246"/>
      <c r="L170" s="251"/>
      <c r="M170" s="252"/>
      <c r="N170" s="253"/>
      <c r="O170" s="253"/>
      <c r="P170" s="253"/>
      <c r="Q170" s="253"/>
      <c r="R170" s="253"/>
      <c r="S170" s="253"/>
      <c r="T170" s="25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5" t="s">
        <v>137</v>
      </c>
      <c r="AU170" s="255" t="s">
        <v>86</v>
      </c>
      <c r="AV170" s="14" t="s">
        <v>86</v>
      </c>
      <c r="AW170" s="14" t="s">
        <v>32</v>
      </c>
      <c r="AX170" s="14" t="s">
        <v>84</v>
      </c>
      <c r="AY170" s="255" t="s">
        <v>128</v>
      </c>
    </row>
    <row r="171" s="2" customFormat="1" ht="16.5" customHeight="1">
      <c r="A171" s="39"/>
      <c r="B171" s="40"/>
      <c r="C171" s="220" t="s">
        <v>204</v>
      </c>
      <c r="D171" s="220" t="s">
        <v>131</v>
      </c>
      <c r="E171" s="221" t="s">
        <v>205</v>
      </c>
      <c r="F171" s="222" t="s">
        <v>206</v>
      </c>
      <c r="G171" s="223" t="s">
        <v>207</v>
      </c>
      <c r="H171" s="224">
        <v>1</v>
      </c>
      <c r="I171" s="225"/>
      <c r="J171" s="226">
        <f>ROUND(I171*H171,2)</f>
        <v>0</v>
      </c>
      <c r="K171" s="227"/>
      <c r="L171" s="45"/>
      <c r="M171" s="228" t="s">
        <v>1</v>
      </c>
      <c r="N171" s="229" t="s">
        <v>41</v>
      </c>
      <c r="O171" s="92"/>
      <c r="P171" s="230">
        <f>O171*H171</f>
        <v>0</v>
      </c>
      <c r="Q171" s="230">
        <v>0</v>
      </c>
      <c r="R171" s="230">
        <f>Q171*H171</f>
        <v>0</v>
      </c>
      <c r="S171" s="230">
        <v>0</v>
      </c>
      <c r="T171" s="231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2" t="s">
        <v>154</v>
      </c>
      <c r="AT171" s="232" t="s">
        <v>131</v>
      </c>
      <c r="AU171" s="232" t="s">
        <v>86</v>
      </c>
      <c r="AY171" s="18" t="s">
        <v>128</v>
      </c>
      <c r="BE171" s="233">
        <f>IF(N171="základní",J171,0)</f>
        <v>0</v>
      </c>
      <c r="BF171" s="233">
        <f>IF(N171="snížená",J171,0)</f>
        <v>0</v>
      </c>
      <c r="BG171" s="233">
        <f>IF(N171="zákl. přenesená",J171,0)</f>
        <v>0</v>
      </c>
      <c r="BH171" s="233">
        <f>IF(N171="sníž. přenesená",J171,0)</f>
        <v>0</v>
      </c>
      <c r="BI171" s="233">
        <f>IF(N171="nulová",J171,0)</f>
        <v>0</v>
      </c>
      <c r="BJ171" s="18" t="s">
        <v>84</v>
      </c>
      <c r="BK171" s="233">
        <f>ROUND(I171*H171,2)</f>
        <v>0</v>
      </c>
      <c r="BL171" s="18" t="s">
        <v>154</v>
      </c>
      <c r="BM171" s="232" t="s">
        <v>208</v>
      </c>
    </row>
    <row r="172" s="13" customFormat="1">
      <c r="A172" s="13"/>
      <c r="B172" s="234"/>
      <c r="C172" s="235"/>
      <c r="D172" s="236" t="s">
        <v>137</v>
      </c>
      <c r="E172" s="237" t="s">
        <v>1</v>
      </c>
      <c r="F172" s="238" t="s">
        <v>209</v>
      </c>
      <c r="G172" s="235"/>
      <c r="H172" s="237" t="s">
        <v>1</v>
      </c>
      <c r="I172" s="239"/>
      <c r="J172" s="235"/>
      <c r="K172" s="235"/>
      <c r="L172" s="240"/>
      <c r="M172" s="241"/>
      <c r="N172" s="242"/>
      <c r="O172" s="242"/>
      <c r="P172" s="242"/>
      <c r="Q172" s="242"/>
      <c r="R172" s="242"/>
      <c r="S172" s="242"/>
      <c r="T172" s="24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4" t="s">
        <v>137</v>
      </c>
      <c r="AU172" s="244" t="s">
        <v>86</v>
      </c>
      <c r="AV172" s="13" t="s">
        <v>84</v>
      </c>
      <c r="AW172" s="13" t="s">
        <v>32</v>
      </c>
      <c r="AX172" s="13" t="s">
        <v>76</v>
      </c>
      <c r="AY172" s="244" t="s">
        <v>128</v>
      </c>
    </row>
    <row r="173" s="13" customFormat="1">
      <c r="A173" s="13"/>
      <c r="B173" s="234"/>
      <c r="C173" s="235"/>
      <c r="D173" s="236" t="s">
        <v>137</v>
      </c>
      <c r="E173" s="237" t="s">
        <v>1</v>
      </c>
      <c r="F173" s="238" t="s">
        <v>210</v>
      </c>
      <c r="G173" s="235"/>
      <c r="H173" s="237" t="s">
        <v>1</v>
      </c>
      <c r="I173" s="239"/>
      <c r="J173" s="235"/>
      <c r="K173" s="235"/>
      <c r="L173" s="240"/>
      <c r="M173" s="241"/>
      <c r="N173" s="242"/>
      <c r="O173" s="242"/>
      <c r="P173" s="242"/>
      <c r="Q173" s="242"/>
      <c r="R173" s="242"/>
      <c r="S173" s="242"/>
      <c r="T173" s="24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4" t="s">
        <v>137</v>
      </c>
      <c r="AU173" s="244" t="s">
        <v>86</v>
      </c>
      <c r="AV173" s="13" t="s">
        <v>84</v>
      </c>
      <c r="AW173" s="13" t="s">
        <v>32</v>
      </c>
      <c r="AX173" s="13" t="s">
        <v>76</v>
      </c>
      <c r="AY173" s="244" t="s">
        <v>128</v>
      </c>
    </row>
    <row r="174" s="14" customFormat="1">
      <c r="A174" s="14"/>
      <c r="B174" s="245"/>
      <c r="C174" s="246"/>
      <c r="D174" s="236" t="s">
        <v>137</v>
      </c>
      <c r="E174" s="247" t="s">
        <v>1</v>
      </c>
      <c r="F174" s="248" t="s">
        <v>84</v>
      </c>
      <c r="G174" s="246"/>
      <c r="H174" s="249">
        <v>1</v>
      </c>
      <c r="I174" s="250"/>
      <c r="J174" s="246"/>
      <c r="K174" s="246"/>
      <c r="L174" s="251"/>
      <c r="M174" s="252"/>
      <c r="N174" s="253"/>
      <c r="O174" s="253"/>
      <c r="P174" s="253"/>
      <c r="Q174" s="253"/>
      <c r="R174" s="253"/>
      <c r="S174" s="253"/>
      <c r="T174" s="25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5" t="s">
        <v>137</v>
      </c>
      <c r="AU174" s="255" t="s">
        <v>86</v>
      </c>
      <c r="AV174" s="14" t="s">
        <v>86</v>
      </c>
      <c r="AW174" s="14" t="s">
        <v>32</v>
      </c>
      <c r="AX174" s="14" t="s">
        <v>84</v>
      </c>
      <c r="AY174" s="255" t="s">
        <v>128</v>
      </c>
    </row>
    <row r="175" s="2" customFormat="1" ht="21.75" customHeight="1">
      <c r="A175" s="39"/>
      <c r="B175" s="40"/>
      <c r="C175" s="220" t="s">
        <v>211</v>
      </c>
      <c r="D175" s="220" t="s">
        <v>131</v>
      </c>
      <c r="E175" s="221" t="s">
        <v>212</v>
      </c>
      <c r="F175" s="222" t="s">
        <v>213</v>
      </c>
      <c r="G175" s="223" t="s">
        <v>207</v>
      </c>
      <c r="H175" s="224">
        <v>1</v>
      </c>
      <c r="I175" s="225"/>
      <c r="J175" s="226">
        <f>ROUND(I175*H175,2)</f>
        <v>0</v>
      </c>
      <c r="K175" s="227"/>
      <c r="L175" s="45"/>
      <c r="M175" s="228" t="s">
        <v>1</v>
      </c>
      <c r="N175" s="229" t="s">
        <v>41</v>
      </c>
      <c r="O175" s="92"/>
      <c r="P175" s="230">
        <f>O175*H175</f>
        <v>0</v>
      </c>
      <c r="Q175" s="230">
        <v>0</v>
      </c>
      <c r="R175" s="230">
        <f>Q175*H175</f>
        <v>0</v>
      </c>
      <c r="S175" s="230">
        <v>0</v>
      </c>
      <c r="T175" s="231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2" t="s">
        <v>154</v>
      </c>
      <c r="AT175" s="232" t="s">
        <v>131</v>
      </c>
      <c r="AU175" s="232" t="s">
        <v>86</v>
      </c>
      <c r="AY175" s="18" t="s">
        <v>128</v>
      </c>
      <c r="BE175" s="233">
        <f>IF(N175="základní",J175,0)</f>
        <v>0</v>
      </c>
      <c r="BF175" s="233">
        <f>IF(N175="snížená",J175,0)</f>
        <v>0</v>
      </c>
      <c r="BG175" s="233">
        <f>IF(N175="zákl. přenesená",J175,0)</f>
        <v>0</v>
      </c>
      <c r="BH175" s="233">
        <f>IF(N175="sníž. přenesená",J175,0)</f>
        <v>0</v>
      </c>
      <c r="BI175" s="233">
        <f>IF(N175="nulová",J175,0)</f>
        <v>0</v>
      </c>
      <c r="BJ175" s="18" t="s">
        <v>84</v>
      </c>
      <c r="BK175" s="233">
        <f>ROUND(I175*H175,2)</f>
        <v>0</v>
      </c>
      <c r="BL175" s="18" t="s">
        <v>154</v>
      </c>
      <c r="BM175" s="232" t="s">
        <v>214</v>
      </c>
    </row>
    <row r="176" s="13" customFormat="1">
      <c r="A176" s="13"/>
      <c r="B176" s="234"/>
      <c r="C176" s="235"/>
      <c r="D176" s="236" t="s">
        <v>137</v>
      </c>
      <c r="E176" s="237" t="s">
        <v>1</v>
      </c>
      <c r="F176" s="238" t="s">
        <v>215</v>
      </c>
      <c r="G176" s="235"/>
      <c r="H176" s="237" t="s">
        <v>1</v>
      </c>
      <c r="I176" s="239"/>
      <c r="J176" s="235"/>
      <c r="K176" s="235"/>
      <c r="L176" s="240"/>
      <c r="M176" s="241"/>
      <c r="N176" s="242"/>
      <c r="O176" s="242"/>
      <c r="P176" s="242"/>
      <c r="Q176" s="242"/>
      <c r="R176" s="242"/>
      <c r="S176" s="242"/>
      <c r="T176" s="24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4" t="s">
        <v>137</v>
      </c>
      <c r="AU176" s="244" t="s">
        <v>86</v>
      </c>
      <c r="AV176" s="13" t="s">
        <v>84</v>
      </c>
      <c r="AW176" s="13" t="s">
        <v>32</v>
      </c>
      <c r="AX176" s="13" t="s">
        <v>76</v>
      </c>
      <c r="AY176" s="244" t="s">
        <v>128</v>
      </c>
    </row>
    <row r="177" s="13" customFormat="1">
      <c r="A177" s="13"/>
      <c r="B177" s="234"/>
      <c r="C177" s="235"/>
      <c r="D177" s="236" t="s">
        <v>137</v>
      </c>
      <c r="E177" s="237" t="s">
        <v>1</v>
      </c>
      <c r="F177" s="238" t="s">
        <v>216</v>
      </c>
      <c r="G177" s="235"/>
      <c r="H177" s="237" t="s">
        <v>1</v>
      </c>
      <c r="I177" s="239"/>
      <c r="J177" s="235"/>
      <c r="K177" s="235"/>
      <c r="L177" s="240"/>
      <c r="M177" s="241"/>
      <c r="N177" s="242"/>
      <c r="O177" s="242"/>
      <c r="P177" s="242"/>
      <c r="Q177" s="242"/>
      <c r="R177" s="242"/>
      <c r="S177" s="242"/>
      <c r="T177" s="24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4" t="s">
        <v>137</v>
      </c>
      <c r="AU177" s="244" t="s">
        <v>86</v>
      </c>
      <c r="AV177" s="13" t="s">
        <v>84</v>
      </c>
      <c r="AW177" s="13" t="s">
        <v>32</v>
      </c>
      <c r="AX177" s="13" t="s">
        <v>76</v>
      </c>
      <c r="AY177" s="244" t="s">
        <v>128</v>
      </c>
    </row>
    <row r="178" s="14" customFormat="1">
      <c r="A178" s="14"/>
      <c r="B178" s="245"/>
      <c r="C178" s="246"/>
      <c r="D178" s="236" t="s">
        <v>137</v>
      </c>
      <c r="E178" s="247" t="s">
        <v>1</v>
      </c>
      <c r="F178" s="248" t="s">
        <v>84</v>
      </c>
      <c r="G178" s="246"/>
      <c r="H178" s="249">
        <v>1</v>
      </c>
      <c r="I178" s="250"/>
      <c r="J178" s="246"/>
      <c r="K178" s="246"/>
      <c r="L178" s="251"/>
      <c r="M178" s="252"/>
      <c r="N178" s="253"/>
      <c r="O178" s="253"/>
      <c r="P178" s="253"/>
      <c r="Q178" s="253"/>
      <c r="R178" s="253"/>
      <c r="S178" s="253"/>
      <c r="T178" s="25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5" t="s">
        <v>137</v>
      </c>
      <c r="AU178" s="255" t="s">
        <v>86</v>
      </c>
      <c r="AV178" s="14" t="s">
        <v>86</v>
      </c>
      <c r="AW178" s="14" t="s">
        <v>32</v>
      </c>
      <c r="AX178" s="14" t="s">
        <v>84</v>
      </c>
      <c r="AY178" s="255" t="s">
        <v>128</v>
      </c>
    </row>
    <row r="179" s="2" customFormat="1" ht="16.5" customHeight="1">
      <c r="A179" s="39"/>
      <c r="B179" s="40"/>
      <c r="C179" s="220" t="s">
        <v>217</v>
      </c>
      <c r="D179" s="220" t="s">
        <v>131</v>
      </c>
      <c r="E179" s="221" t="s">
        <v>218</v>
      </c>
      <c r="F179" s="222" t="s">
        <v>219</v>
      </c>
      <c r="G179" s="223" t="s">
        <v>207</v>
      </c>
      <c r="H179" s="224">
        <v>1</v>
      </c>
      <c r="I179" s="225"/>
      <c r="J179" s="226">
        <f>ROUND(I179*H179,2)</f>
        <v>0</v>
      </c>
      <c r="K179" s="227"/>
      <c r="L179" s="45"/>
      <c r="M179" s="228" t="s">
        <v>1</v>
      </c>
      <c r="N179" s="229" t="s">
        <v>41</v>
      </c>
      <c r="O179" s="92"/>
      <c r="P179" s="230">
        <f>O179*H179</f>
        <v>0</v>
      </c>
      <c r="Q179" s="230">
        <v>0</v>
      </c>
      <c r="R179" s="230">
        <f>Q179*H179</f>
        <v>0</v>
      </c>
      <c r="S179" s="230">
        <v>0</v>
      </c>
      <c r="T179" s="231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2" t="s">
        <v>154</v>
      </c>
      <c r="AT179" s="232" t="s">
        <v>131</v>
      </c>
      <c r="AU179" s="232" t="s">
        <v>86</v>
      </c>
      <c r="AY179" s="18" t="s">
        <v>128</v>
      </c>
      <c r="BE179" s="233">
        <f>IF(N179="základní",J179,0)</f>
        <v>0</v>
      </c>
      <c r="BF179" s="233">
        <f>IF(N179="snížená",J179,0)</f>
        <v>0</v>
      </c>
      <c r="BG179" s="233">
        <f>IF(N179="zákl. přenesená",J179,0)</f>
        <v>0</v>
      </c>
      <c r="BH179" s="233">
        <f>IF(N179="sníž. přenesená",J179,0)</f>
        <v>0</v>
      </c>
      <c r="BI179" s="233">
        <f>IF(N179="nulová",J179,0)</f>
        <v>0</v>
      </c>
      <c r="BJ179" s="18" t="s">
        <v>84</v>
      </c>
      <c r="BK179" s="233">
        <f>ROUND(I179*H179,2)</f>
        <v>0</v>
      </c>
      <c r="BL179" s="18" t="s">
        <v>154</v>
      </c>
      <c r="BM179" s="232" t="s">
        <v>220</v>
      </c>
    </row>
    <row r="180" s="14" customFormat="1">
      <c r="A180" s="14"/>
      <c r="B180" s="245"/>
      <c r="C180" s="246"/>
      <c r="D180" s="236" t="s">
        <v>137</v>
      </c>
      <c r="E180" s="247" t="s">
        <v>1</v>
      </c>
      <c r="F180" s="248" t="s">
        <v>84</v>
      </c>
      <c r="G180" s="246"/>
      <c r="H180" s="249">
        <v>1</v>
      </c>
      <c r="I180" s="250"/>
      <c r="J180" s="246"/>
      <c r="K180" s="246"/>
      <c r="L180" s="251"/>
      <c r="M180" s="252"/>
      <c r="N180" s="253"/>
      <c r="O180" s="253"/>
      <c r="P180" s="253"/>
      <c r="Q180" s="253"/>
      <c r="R180" s="253"/>
      <c r="S180" s="253"/>
      <c r="T180" s="25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5" t="s">
        <v>137</v>
      </c>
      <c r="AU180" s="255" t="s">
        <v>86</v>
      </c>
      <c r="AV180" s="14" t="s">
        <v>86</v>
      </c>
      <c r="AW180" s="14" t="s">
        <v>32</v>
      </c>
      <c r="AX180" s="14" t="s">
        <v>84</v>
      </c>
      <c r="AY180" s="255" t="s">
        <v>128</v>
      </c>
    </row>
    <row r="181" s="12" customFormat="1" ht="22.8" customHeight="1">
      <c r="A181" s="12"/>
      <c r="B181" s="204"/>
      <c r="C181" s="205"/>
      <c r="D181" s="206" t="s">
        <v>75</v>
      </c>
      <c r="E181" s="218" t="s">
        <v>221</v>
      </c>
      <c r="F181" s="218" t="s">
        <v>222</v>
      </c>
      <c r="G181" s="205"/>
      <c r="H181" s="205"/>
      <c r="I181" s="208"/>
      <c r="J181" s="219">
        <f>BK181</f>
        <v>0</v>
      </c>
      <c r="K181" s="205"/>
      <c r="L181" s="210"/>
      <c r="M181" s="211"/>
      <c r="N181" s="212"/>
      <c r="O181" s="212"/>
      <c r="P181" s="213">
        <f>SUM(P182:P186)</f>
        <v>0</v>
      </c>
      <c r="Q181" s="212"/>
      <c r="R181" s="213">
        <f>SUM(R182:R186)</f>
        <v>0</v>
      </c>
      <c r="S181" s="212"/>
      <c r="T181" s="214">
        <f>SUM(T182:T186)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5" t="s">
        <v>127</v>
      </c>
      <c r="AT181" s="216" t="s">
        <v>75</v>
      </c>
      <c r="AU181" s="216" t="s">
        <v>84</v>
      </c>
      <c r="AY181" s="215" t="s">
        <v>128</v>
      </c>
      <c r="BK181" s="217">
        <f>SUM(BK182:BK186)</f>
        <v>0</v>
      </c>
    </row>
    <row r="182" s="2" customFormat="1" ht="16.5" customHeight="1">
      <c r="A182" s="39"/>
      <c r="B182" s="40"/>
      <c r="C182" s="220" t="s">
        <v>223</v>
      </c>
      <c r="D182" s="220" t="s">
        <v>131</v>
      </c>
      <c r="E182" s="221" t="s">
        <v>224</v>
      </c>
      <c r="F182" s="222" t="s">
        <v>225</v>
      </c>
      <c r="G182" s="223" t="s">
        <v>162</v>
      </c>
      <c r="H182" s="224">
        <v>1</v>
      </c>
      <c r="I182" s="225"/>
      <c r="J182" s="226">
        <f>ROUND(I182*H182,2)</f>
        <v>0</v>
      </c>
      <c r="K182" s="227"/>
      <c r="L182" s="45"/>
      <c r="M182" s="228" t="s">
        <v>1</v>
      </c>
      <c r="N182" s="229" t="s">
        <v>41</v>
      </c>
      <c r="O182" s="92"/>
      <c r="P182" s="230">
        <f>O182*H182</f>
        <v>0</v>
      </c>
      <c r="Q182" s="230">
        <v>0</v>
      </c>
      <c r="R182" s="230">
        <f>Q182*H182</f>
        <v>0</v>
      </c>
      <c r="S182" s="230">
        <v>0</v>
      </c>
      <c r="T182" s="231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2" t="s">
        <v>154</v>
      </c>
      <c r="AT182" s="232" t="s">
        <v>131</v>
      </c>
      <c r="AU182" s="232" t="s">
        <v>86</v>
      </c>
      <c r="AY182" s="18" t="s">
        <v>128</v>
      </c>
      <c r="BE182" s="233">
        <f>IF(N182="základní",J182,0)</f>
        <v>0</v>
      </c>
      <c r="BF182" s="233">
        <f>IF(N182="snížená",J182,0)</f>
        <v>0</v>
      </c>
      <c r="BG182" s="233">
        <f>IF(N182="zákl. přenesená",J182,0)</f>
        <v>0</v>
      </c>
      <c r="BH182" s="233">
        <f>IF(N182="sníž. přenesená",J182,0)</f>
        <v>0</v>
      </c>
      <c r="BI182" s="233">
        <f>IF(N182="nulová",J182,0)</f>
        <v>0</v>
      </c>
      <c r="BJ182" s="18" t="s">
        <v>84</v>
      </c>
      <c r="BK182" s="233">
        <f>ROUND(I182*H182,2)</f>
        <v>0</v>
      </c>
      <c r="BL182" s="18" t="s">
        <v>154</v>
      </c>
      <c r="BM182" s="232" t="s">
        <v>226</v>
      </c>
    </row>
    <row r="183" s="13" customFormat="1">
      <c r="A183" s="13"/>
      <c r="B183" s="234"/>
      <c r="C183" s="235"/>
      <c r="D183" s="236" t="s">
        <v>137</v>
      </c>
      <c r="E183" s="237" t="s">
        <v>1</v>
      </c>
      <c r="F183" s="238" t="s">
        <v>227</v>
      </c>
      <c r="G183" s="235"/>
      <c r="H183" s="237" t="s">
        <v>1</v>
      </c>
      <c r="I183" s="239"/>
      <c r="J183" s="235"/>
      <c r="K183" s="235"/>
      <c r="L183" s="240"/>
      <c r="M183" s="241"/>
      <c r="N183" s="242"/>
      <c r="O183" s="242"/>
      <c r="P183" s="242"/>
      <c r="Q183" s="242"/>
      <c r="R183" s="242"/>
      <c r="S183" s="242"/>
      <c r="T183" s="24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4" t="s">
        <v>137</v>
      </c>
      <c r="AU183" s="244" t="s">
        <v>86</v>
      </c>
      <c r="AV183" s="13" t="s">
        <v>84</v>
      </c>
      <c r="AW183" s="13" t="s">
        <v>32</v>
      </c>
      <c r="AX183" s="13" t="s">
        <v>76</v>
      </c>
      <c r="AY183" s="244" t="s">
        <v>128</v>
      </c>
    </row>
    <row r="184" s="13" customFormat="1">
      <c r="A184" s="13"/>
      <c r="B184" s="234"/>
      <c r="C184" s="235"/>
      <c r="D184" s="236" t="s">
        <v>137</v>
      </c>
      <c r="E184" s="237" t="s">
        <v>1</v>
      </c>
      <c r="F184" s="238" t="s">
        <v>228</v>
      </c>
      <c r="G184" s="235"/>
      <c r="H184" s="237" t="s">
        <v>1</v>
      </c>
      <c r="I184" s="239"/>
      <c r="J184" s="235"/>
      <c r="K184" s="235"/>
      <c r="L184" s="240"/>
      <c r="M184" s="241"/>
      <c r="N184" s="242"/>
      <c r="O184" s="242"/>
      <c r="P184" s="242"/>
      <c r="Q184" s="242"/>
      <c r="R184" s="242"/>
      <c r="S184" s="242"/>
      <c r="T184" s="24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4" t="s">
        <v>137</v>
      </c>
      <c r="AU184" s="244" t="s">
        <v>86</v>
      </c>
      <c r="AV184" s="13" t="s">
        <v>84</v>
      </c>
      <c r="AW184" s="13" t="s">
        <v>32</v>
      </c>
      <c r="AX184" s="13" t="s">
        <v>76</v>
      </c>
      <c r="AY184" s="244" t="s">
        <v>128</v>
      </c>
    </row>
    <row r="185" s="13" customFormat="1">
      <c r="A185" s="13"/>
      <c r="B185" s="234"/>
      <c r="C185" s="235"/>
      <c r="D185" s="236" t="s">
        <v>137</v>
      </c>
      <c r="E185" s="237" t="s">
        <v>1</v>
      </c>
      <c r="F185" s="238" t="s">
        <v>229</v>
      </c>
      <c r="G185" s="235"/>
      <c r="H185" s="237" t="s">
        <v>1</v>
      </c>
      <c r="I185" s="239"/>
      <c r="J185" s="235"/>
      <c r="K185" s="235"/>
      <c r="L185" s="240"/>
      <c r="M185" s="241"/>
      <c r="N185" s="242"/>
      <c r="O185" s="242"/>
      <c r="P185" s="242"/>
      <c r="Q185" s="242"/>
      <c r="R185" s="242"/>
      <c r="S185" s="242"/>
      <c r="T185" s="24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4" t="s">
        <v>137</v>
      </c>
      <c r="AU185" s="244" t="s">
        <v>86</v>
      </c>
      <c r="AV185" s="13" t="s">
        <v>84</v>
      </c>
      <c r="AW185" s="13" t="s">
        <v>32</v>
      </c>
      <c r="AX185" s="13" t="s">
        <v>76</v>
      </c>
      <c r="AY185" s="244" t="s">
        <v>128</v>
      </c>
    </row>
    <row r="186" s="14" customFormat="1">
      <c r="A186" s="14"/>
      <c r="B186" s="245"/>
      <c r="C186" s="246"/>
      <c r="D186" s="236" t="s">
        <v>137</v>
      </c>
      <c r="E186" s="247" t="s">
        <v>1</v>
      </c>
      <c r="F186" s="248" t="s">
        <v>84</v>
      </c>
      <c r="G186" s="246"/>
      <c r="H186" s="249">
        <v>1</v>
      </c>
      <c r="I186" s="250"/>
      <c r="J186" s="246"/>
      <c r="K186" s="246"/>
      <c r="L186" s="251"/>
      <c r="M186" s="267"/>
      <c r="N186" s="268"/>
      <c r="O186" s="268"/>
      <c r="P186" s="268"/>
      <c r="Q186" s="268"/>
      <c r="R186" s="268"/>
      <c r="S186" s="268"/>
      <c r="T186" s="269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5" t="s">
        <v>137</v>
      </c>
      <c r="AU186" s="255" t="s">
        <v>86</v>
      </c>
      <c r="AV186" s="14" t="s">
        <v>86</v>
      </c>
      <c r="AW186" s="14" t="s">
        <v>32</v>
      </c>
      <c r="AX186" s="14" t="s">
        <v>84</v>
      </c>
      <c r="AY186" s="255" t="s">
        <v>128</v>
      </c>
    </row>
    <row r="187" s="2" customFormat="1" ht="6.96" customHeight="1">
      <c r="A187" s="39"/>
      <c r="B187" s="67"/>
      <c r="C187" s="68"/>
      <c r="D187" s="68"/>
      <c r="E187" s="68"/>
      <c r="F187" s="68"/>
      <c r="G187" s="68"/>
      <c r="H187" s="68"/>
      <c r="I187" s="68"/>
      <c r="J187" s="68"/>
      <c r="K187" s="68"/>
      <c r="L187" s="45"/>
      <c r="M187" s="39"/>
      <c r="O187" s="39"/>
      <c r="P187" s="39"/>
      <c r="Q187" s="39"/>
      <c r="R187" s="39"/>
      <c r="S187" s="39"/>
      <c r="T187" s="39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</row>
  </sheetData>
  <sheetProtection sheet="1" autoFilter="0" formatColumns="0" formatRows="0" objects="1" scenarios="1" spinCount="100000" saltValue="TFMcJaPW5BCkpbQw+53l6j0VTaVdnc5GETBE4cdKShmrUvwpEUwMGdBn8ftvQPrRCAxfuPVDP/AudJXa4xvVwQ==" hashValue="WktHo+XXGXzpXrEHdTtFq9esnqZco2nrOVDZRLfAHe24KoZhuZ3qvYkkOZXIyVtRWEnshoVkyIVdYEfaDj9vKg==" algorithmName="SHA-512" password="CA9C"/>
  <autoFilter ref="C120:K186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99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Otrokovice - rekonstrukce místní komunikace Čechova - verze 2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230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12. 2. 2024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34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ROUND(J129,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ROUND((SUM(BE129:BE622)),  2)</f>
        <v>0</v>
      </c>
      <c r="G33" s="39"/>
      <c r="H33" s="39"/>
      <c r="I33" s="156">
        <v>0.20999999999999999</v>
      </c>
      <c r="J33" s="155">
        <f>ROUND(((SUM(BE129:BE622))*I33),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ROUND((SUM(BF129:BF622)),  2)</f>
        <v>0</v>
      </c>
      <c r="G34" s="39"/>
      <c r="H34" s="39"/>
      <c r="I34" s="156">
        <v>0.12</v>
      </c>
      <c r="J34" s="155">
        <f>ROUND(((SUM(BF129:BF622))*I34),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ROUND((SUM(BG129:BG622)),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ROUND((SUM(BH129:BH622)),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ROUND((SUM(BI129:BI622)),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Otrokovice - rekonstrukce místní komunikace Čechova - verze 2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101 - Část A - MK Čechova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Otrokovice střed</v>
      </c>
      <c r="G89" s="41"/>
      <c r="H89" s="41"/>
      <c r="I89" s="33" t="s">
        <v>22</v>
      </c>
      <c r="J89" s="80" t="str">
        <f>IF(J12="","",J12)</f>
        <v>12. 2. 2024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Otrokovice</v>
      </c>
      <c r="G91" s="41"/>
      <c r="H91" s="41"/>
      <c r="I91" s="33" t="s">
        <v>30</v>
      </c>
      <c r="J91" s="37" t="str">
        <f>E21</f>
        <v>Ing.K.Prokůpek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Ing.L.Alster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103</v>
      </c>
      <c r="D94" s="177"/>
      <c r="E94" s="177"/>
      <c r="F94" s="177"/>
      <c r="G94" s="177"/>
      <c r="H94" s="177"/>
      <c r="I94" s="177"/>
      <c r="J94" s="178" t="s">
        <v>104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105</v>
      </c>
      <c r="D96" s="41"/>
      <c r="E96" s="41"/>
      <c r="F96" s="41"/>
      <c r="G96" s="41"/>
      <c r="H96" s="41"/>
      <c r="I96" s="41"/>
      <c r="J96" s="111">
        <f>J129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106</v>
      </c>
    </row>
    <row r="97" s="9" customFormat="1" ht="24.96" customHeight="1">
      <c r="A97" s="9"/>
      <c r="B97" s="180"/>
      <c r="C97" s="181"/>
      <c r="D97" s="182" t="s">
        <v>231</v>
      </c>
      <c r="E97" s="183"/>
      <c r="F97" s="183"/>
      <c r="G97" s="183"/>
      <c r="H97" s="183"/>
      <c r="I97" s="183"/>
      <c r="J97" s="184">
        <f>J130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232</v>
      </c>
      <c r="E98" s="189"/>
      <c r="F98" s="189"/>
      <c r="G98" s="189"/>
      <c r="H98" s="189"/>
      <c r="I98" s="189"/>
      <c r="J98" s="190">
        <f>J131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233</v>
      </c>
      <c r="E99" s="189"/>
      <c r="F99" s="189"/>
      <c r="G99" s="189"/>
      <c r="H99" s="189"/>
      <c r="I99" s="189"/>
      <c r="J99" s="190">
        <f>J193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234</v>
      </c>
      <c r="E100" s="189"/>
      <c r="F100" s="189"/>
      <c r="G100" s="189"/>
      <c r="H100" s="189"/>
      <c r="I100" s="189"/>
      <c r="J100" s="190">
        <f>J270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235</v>
      </c>
      <c r="E101" s="189"/>
      <c r="F101" s="189"/>
      <c r="G101" s="189"/>
      <c r="H101" s="189"/>
      <c r="I101" s="189"/>
      <c r="J101" s="190">
        <f>J343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236</v>
      </c>
      <c r="E102" s="189"/>
      <c r="F102" s="189"/>
      <c r="G102" s="189"/>
      <c r="H102" s="189"/>
      <c r="I102" s="189"/>
      <c r="J102" s="190">
        <f>J356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237</v>
      </c>
      <c r="E103" s="189"/>
      <c r="F103" s="189"/>
      <c r="G103" s="189"/>
      <c r="H103" s="189"/>
      <c r="I103" s="189"/>
      <c r="J103" s="190">
        <f>J370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238</v>
      </c>
      <c r="E104" s="189"/>
      <c r="F104" s="189"/>
      <c r="G104" s="189"/>
      <c r="H104" s="189"/>
      <c r="I104" s="189"/>
      <c r="J104" s="190">
        <f>J379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239</v>
      </c>
      <c r="E105" s="189"/>
      <c r="F105" s="189"/>
      <c r="G105" s="189"/>
      <c r="H105" s="189"/>
      <c r="I105" s="189"/>
      <c r="J105" s="190">
        <f>J390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240</v>
      </c>
      <c r="E106" s="189"/>
      <c r="F106" s="189"/>
      <c r="G106" s="189"/>
      <c r="H106" s="189"/>
      <c r="I106" s="189"/>
      <c r="J106" s="190">
        <f>J447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241</v>
      </c>
      <c r="E107" s="189"/>
      <c r="F107" s="189"/>
      <c r="G107" s="189"/>
      <c r="H107" s="189"/>
      <c r="I107" s="189"/>
      <c r="J107" s="190">
        <f>J501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6"/>
      <c r="C108" s="187"/>
      <c r="D108" s="188" t="s">
        <v>242</v>
      </c>
      <c r="E108" s="189"/>
      <c r="F108" s="189"/>
      <c r="G108" s="189"/>
      <c r="H108" s="189"/>
      <c r="I108" s="189"/>
      <c r="J108" s="190">
        <f>J588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6"/>
      <c r="C109" s="187"/>
      <c r="D109" s="188" t="s">
        <v>243</v>
      </c>
      <c r="E109" s="189"/>
      <c r="F109" s="189"/>
      <c r="G109" s="189"/>
      <c r="H109" s="189"/>
      <c r="I109" s="189"/>
      <c r="J109" s="190">
        <f>J620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5" s="2" customFormat="1" ht="6.96" customHeight="1">
      <c r="A115" s="39"/>
      <c r="B115" s="69"/>
      <c r="C115" s="70"/>
      <c r="D115" s="70"/>
      <c r="E115" s="70"/>
      <c r="F115" s="70"/>
      <c r="G115" s="70"/>
      <c r="H115" s="70"/>
      <c r="I115" s="70"/>
      <c r="J115" s="70"/>
      <c r="K115" s="70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4.96" customHeight="1">
      <c r="A116" s="39"/>
      <c r="B116" s="40"/>
      <c r="C116" s="24" t="s">
        <v>112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16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175" t="str">
        <f>E7</f>
        <v>Otrokovice - rekonstrukce místní komunikace Čechova - verze 2</v>
      </c>
      <c r="F119" s="33"/>
      <c r="G119" s="33"/>
      <c r="H119" s="33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100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5" customHeight="1">
      <c r="A121" s="39"/>
      <c r="B121" s="40"/>
      <c r="C121" s="41"/>
      <c r="D121" s="41"/>
      <c r="E121" s="77" t="str">
        <f>E9</f>
        <v>SO 101 - Část A - MK Čechova</v>
      </c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20</v>
      </c>
      <c r="D123" s="41"/>
      <c r="E123" s="41"/>
      <c r="F123" s="28" t="str">
        <f>F12</f>
        <v>Otrokovice střed</v>
      </c>
      <c r="G123" s="41"/>
      <c r="H123" s="41"/>
      <c r="I123" s="33" t="s">
        <v>22</v>
      </c>
      <c r="J123" s="80" t="str">
        <f>IF(J12="","",J12)</f>
        <v>12. 2. 2024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3" t="s">
        <v>24</v>
      </c>
      <c r="D125" s="41"/>
      <c r="E125" s="41"/>
      <c r="F125" s="28" t="str">
        <f>E15</f>
        <v>Město Otrokovice</v>
      </c>
      <c r="G125" s="41"/>
      <c r="H125" s="41"/>
      <c r="I125" s="33" t="s">
        <v>30</v>
      </c>
      <c r="J125" s="37" t="str">
        <f>E21</f>
        <v>Ing.K.Prokůpek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5.15" customHeight="1">
      <c r="A126" s="39"/>
      <c r="B126" s="40"/>
      <c r="C126" s="33" t="s">
        <v>28</v>
      </c>
      <c r="D126" s="41"/>
      <c r="E126" s="41"/>
      <c r="F126" s="28" t="str">
        <f>IF(E18="","",E18)</f>
        <v>Vyplň údaj</v>
      </c>
      <c r="G126" s="41"/>
      <c r="H126" s="41"/>
      <c r="I126" s="33" t="s">
        <v>33</v>
      </c>
      <c r="J126" s="37" t="str">
        <f>E24</f>
        <v>Ing.L.Alster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0.32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11" customFormat="1" ht="29.28" customHeight="1">
      <c r="A128" s="192"/>
      <c r="B128" s="193"/>
      <c r="C128" s="194" t="s">
        <v>113</v>
      </c>
      <c r="D128" s="195" t="s">
        <v>61</v>
      </c>
      <c r="E128" s="195" t="s">
        <v>57</v>
      </c>
      <c r="F128" s="195" t="s">
        <v>58</v>
      </c>
      <c r="G128" s="195" t="s">
        <v>114</v>
      </c>
      <c r="H128" s="195" t="s">
        <v>115</v>
      </c>
      <c r="I128" s="195" t="s">
        <v>116</v>
      </c>
      <c r="J128" s="196" t="s">
        <v>104</v>
      </c>
      <c r="K128" s="197" t="s">
        <v>117</v>
      </c>
      <c r="L128" s="198"/>
      <c r="M128" s="101" t="s">
        <v>1</v>
      </c>
      <c r="N128" s="102" t="s">
        <v>40</v>
      </c>
      <c r="O128" s="102" t="s">
        <v>118</v>
      </c>
      <c r="P128" s="102" t="s">
        <v>119</v>
      </c>
      <c r="Q128" s="102" t="s">
        <v>120</v>
      </c>
      <c r="R128" s="102" t="s">
        <v>121</v>
      </c>
      <c r="S128" s="102" t="s">
        <v>122</v>
      </c>
      <c r="T128" s="103" t="s">
        <v>123</v>
      </c>
      <c r="U128" s="192"/>
      <c r="V128" s="192"/>
      <c r="W128" s="192"/>
      <c r="X128" s="192"/>
      <c r="Y128" s="192"/>
      <c r="Z128" s="192"/>
      <c r="AA128" s="192"/>
      <c r="AB128" s="192"/>
      <c r="AC128" s="192"/>
      <c r="AD128" s="192"/>
      <c r="AE128" s="192"/>
    </row>
    <row r="129" s="2" customFormat="1" ht="22.8" customHeight="1">
      <c r="A129" s="39"/>
      <c r="B129" s="40"/>
      <c r="C129" s="108" t="s">
        <v>124</v>
      </c>
      <c r="D129" s="41"/>
      <c r="E129" s="41"/>
      <c r="F129" s="41"/>
      <c r="G129" s="41"/>
      <c r="H129" s="41"/>
      <c r="I129" s="41"/>
      <c r="J129" s="199">
        <f>BK129</f>
        <v>0</v>
      </c>
      <c r="K129" s="41"/>
      <c r="L129" s="45"/>
      <c r="M129" s="104"/>
      <c r="N129" s="200"/>
      <c r="O129" s="105"/>
      <c r="P129" s="201">
        <f>P130</f>
        <v>0</v>
      </c>
      <c r="Q129" s="105"/>
      <c r="R129" s="201">
        <f>R130</f>
        <v>1622.1438356199999</v>
      </c>
      <c r="S129" s="105"/>
      <c r="T129" s="202">
        <f>T130</f>
        <v>1124.433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75</v>
      </c>
      <c r="AU129" s="18" t="s">
        <v>106</v>
      </c>
      <c r="BK129" s="203">
        <f>BK130</f>
        <v>0</v>
      </c>
    </row>
    <row r="130" s="12" customFormat="1" ht="25.92" customHeight="1">
      <c r="A130" s="12"/>
      <c r="B130" s="204"/>
      <c r="C130" s="205"/>
      <c r="D130" s="206" t="s">
        <v>75</v>
      </c>
      <c r="E130" s="207" t="s">
        <v>244</v>
      </c>
      <c r="F130" s="207" t="s">
        <v>245</v>
      </c>
      <c r="G130" s="205"/>
      <c r="H130" s="205"/>
      <c r="I130" s="208"/>
      <c r="J130" s="209">
        <f>BK130</f>
        <v>0</v>
      </c>
      <c r="K130" s="205"/>
      <c r="L130" s="210"/>
      <c r="M130" s="211"/>
      <c r="N130" s="212"/>
      <c r="O130" s="212"/>
      <c r="P130" s="213">
        <f>P131+P193+P270+P343+P356+P370+P379+P390+P447+P501+P588+P620</f>
        <v>0</v>
      </c>
      <c r="Q130" s="212"/>
      <c r="R130" s="213">
        <f>R131+R193+R270+R343+R356+R370+R379+R390+R447+R501+R588+R620</f>
        <v>1622.1438356199999</v>
      </c>
      <c r="S130" s="212"/>
      <c r="T130" s="214">
        <f>T131+T193+T270+T343+T356+T370+T379+T390+T447+T501+T588+T620</f>
        <v>1124.433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5" t="s">
        <v>84</v>
      </c>
      <c r="AT130" s="216" t="s">
        <v>75</v>
      </c>
      <c r="AU130" s="216" t="s">
        <v>76</v>
      </c>
      <c r="AY130" s="215" t="s">
        <v>128</v>
      </c>
      <c r="BK130" s="217">
        <f>BK131+BK193+BK270+BK343+BK356+BK370+BK379+BK390+BK447+BK501+BK588+BK620</f>
        <v>0</v>
      </c>
    </row>
    <row r="131" s="12" customFormat="1" ht="22.8" customHeight="1">
      <c r="A131" s="12"/>
      <c r="B131" s="204"/>
      <c r="C131" s="205"/>
      <c r="D131" s="206" t="s">
        <v>75</v>
      </c>
      <c r="E131" s="218" t="s">
        <v>84</v>
      </c>
      <c r="F131" s="218" t="s">
        <v>246</v>
      </c>
      <c r="G131" s="205"/>
      <c r="H131" s="205"/>
      <c r="I131" s="208"/>
      <c r="J131" s="219">
        <f>BK131</f>
        <v>0</v>
      </c>
      <c r="K131" s="205"/>
      <c r="L131" s="210"/>
      <c r="M131" s="211"/>
      <c r="N131" s="212"/>
      <c r="O131" s="212"/>
      <c r="P131" s="213">
        <f>SUM(P132:P192)</f>
        <v>0</v>
      </c>
      <c r="Q131" s="212"/>
      <c r="R131" s="213">
        <f>SUM(R132:R192)</f>
        <v>932.42899999999997</v>
      </c>
      <c r="S131" s="212"/>
      <c r="T131" s="214">
        <f>SUM(T132:T192)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5" t="s">
        <v>84</v>
      </c>
      <c r="AT131" s="216" t="s">
        <v>75</v>
      </c>
      <c r="AU131" s="216" t="s">
        <v>84</v>
      </c>
      <c r="AY131" s="215" t="s">
        <v>128</v>
      </c>
      <c r="BK131" s="217">
        <f>SUM(BK132:BK192)</f>
        <v>0</v>
      </c>
    </row>
    <row r="132" s="2" customFormat="1" ht="37.8" customHeight="1">
      <c r="A132" s="39"/>
      <c r="B132" s="40"/>
      <c r="C132" s="220" t="s">
        <v>84</v>
      </c>
      <c r="D132" s="220" t="s">
        <v>131</v>
      </c>
      <c r="E132" s="221" t="s">
        <v>247</v>
      </c>
      <c r="F132" s="222" t="s">
        <v>248</v>
      </c>
      <c r="G132" s="223" t="s">
        <v>249</v>
      </c>
      <c r="H132" s="224">
        <v>483</v>
      </c>
      <c r="I132" s="225"/>
      <c r="J132" s="226">
        <f>ROUND(I132*H132,2)</f>
        <v>0</v>
      </c>
      <c r="K132" s="227"/>
      <c r="L132" s="45"/>
      <c r="M132" s="228" t="s">
        <v>1</v>
      </c>
      <c r="N132" s="229" t="s">
        <v>41</v>
      </c>
      <c r="O132" s="92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2" t="s">
        <v>135</v>
      </c>
      <c r="AT132" s="232" t="s">
        <v>131</v>
      </c>
      <c r="AU132" s="232" t="s">
        <v>86</v>
      </c>
      <c r="AY132" s="18" t="s">
        <v>128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8" t="s">
        <v>84</v>
      </c>
      <c r="BK132" s="233">
        <f>ROUND(I132*H132,2)</f>
        <v>0</v>
      </c>
      <c r="BL132" s="18" t="s">
        <v>135</v>
      </c>
      <c r="BM132" s="232" t="s">
        <v>250</v>
      </c>
    </row>
    <row r="133" s="13" customFormat="1">
      <c r="A133" s="13"/>
      <c r="B133" s="234"/>
      <c r="C133" s="235"/>
      <c r="D133" s="236" t="s">
        <v>137</v>
      </c>
      <c r="E133" s="237" t="s">
        <v>1</v>
      </c>
      <c r="F133" s="238" t="s">
        <v>251</v>
      </c>
      <c r="G133" s="235"/>
      <c r="H133" s="237" t="s">
        <v>1</v>
      </c>
      <c r="I133" s="239"/>
      <c r="J133" s="235"/>
      <c r="K133" s="235"/>
      <c r="L133" s="240"/>
      <c r="M133" s="241"/>
      <c r="N133" s="242"/>
      <c r="O133" s="242"/>
      <c r="P133" s="242"/>
      <c r="Q133" s="242"/>
      <c r="R133" s="242"/>
      <c r="S133" s="242"/>
      <c r="T133" s="24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4" t="s">
        <v>137</v>
      </c>
      <c r="AU133" s="244" t="s">
        <v>86</v>
      </c>
      <c r="AV133" s="13" t="s">
        <v>84</v>
      </c>
      <c r="AW133" s="13" t="s">
        <v>32</v>
      </c>
      <c r="AX133" s="13" t="s">
        <v>76</v>
      </c>
      <c r="AY133" s="244" t="s">
        <v>128</v>
      </c>
    </row>
    <row r="134" s="14" customFormat="1">
      <c r="A134" s="14"/>
      <c r="B134" s="245"/>
      <c r="C134" s="246"/>
      <c r="D134" s="236" t="s">
        <v>137</v>
      </c>
      <c r="E134" s="247" t="s">
        <v>1</v>
      </c>
      <c r="F134" s="248" t="s">
        <v>252</v>
      </c>
      <c r="G134" s="246"/>
      <c r="H134" s="249">
        <v>57</v>
      </c>
      <c r="I134" s="250"/>
      <c r="J134" s="246"/>
      <c r="K134" s="246"/>
      <c r="L134" s="251"/>
      <c r="M134" s="252"/>
      <c r="N134" s="253"/>
      <c r="O134" s="253"/>
      <c r="P134" s="253"/>
      <c r="Q134" s="253"/>
      <c r="R134" s="253"/>
      <c r="S134" s="253"/>
      <c r="T134" s="25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5" t="s">
        <v>137</v>
      </c>
      <c r="AU134" s="255" t="s">
        <v>86</v>
      </c>
      <c r="AV134" s="14" t="s">
        <v>86</v>
      </c>
      <c r="AW134" s="14" t="s">
        <v>32</v>
      </c>
      <c r="AX134" s="14" t="s">
        <v>76</v>
      </c>
      <c r="AY134" s="255" t="s">
        <v>128</v>
      </c>
    </row>
    <row r="135" s="13" customFormat="1">
      <c r="A135" s="13"/>
      <c r="B135" s="234"/>
      <c r="C135" s="235"/>
      <c r="D135" s="236" t="s">
        <v>137</v>
      </c>
      <c r="E135" s="237" t="s">
        <v>1</v>
      </c>
      <c r="F135" s="238" t="s">
        <v>253</v>
      </c>
      <c r="G135" s="235"/>
      <c r="H135" s="237" t="s">
        <v>1</v>
      </c>
      <c r="I135" s="239"/>
      <c r="J135" s="235"/>
      <c r="K135" s="235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137</v>
      </c>
      <c r="AU135" s="244" t="s">
        <v>86</v>
      </c>
      <c r="AV135" s="13" t="s">
        <v>84</v>
      </c>
      <c r="AW135" s="13" t="s">
        <v>32</v>
      </c>
      <c r="AX135" s="13" t="s">
        <v>76</v>
      </c>
      <c r="AY135" s="244" t="s">
        <v>128</v>
      </c>
    </row>
    <row r="136" s="14" customFormat="1">
      <c r="A136" s="14"/>
      <c r="B136" s="245"/>
      <c r="C136" s="246"/>
      <c r="D136" s="236" t="s">
        <v>137</v>
      </c>
      <c r="E136" s="247" t="s">
        <v>1</v>
      </c>
      <c r="F136" s="248" t="s">
        <v>254</v>
      </c>
      <c r="G136" s="246"/>
      <c r="H136" s="249">
        <v>210</v>
      </c>
      <c r="I136" s="250"/>
      <c r="J136" s="246"/>
      <c r="K136" s="246"/>
      <c r="L136" s="251"/>
      <c r="M136" s="252"/>
      <c r="N136" s="253"/>
      <c r="O136" s="253"/>
      <c r="P136" s="253"/>
      <c r="Q136" s="253"/>
      <c r="R136" s="253"/>
      <c r="S136" s="253"/>
      <c r="T136" s="25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5" t="s">
        <v>137</v>
      </c>
      <c r="AU136" s="255" t="s">
        <v>86</v>
      </c>
      <c r="AV136" s="14" t="s">
        <v>86</v>
      </c>
      <c r="AW136" s="14" t="s">
        <v>32</v>
      </c>
      <c r="AX136" s="14" t="s">
        <v>76</v>
      </c>
      <c r="AY136" s="255" t="s">
        <v>128</v>
      </c>
    </row>
    <row r="137" s="13" customFormat="1">
      <c r="A137" s="13"/>
      <c r="B137" s="234"/>
      <c r="C137" s="235"/>
      <c r="D137" s="236" t="s">
        <v>137</v>
      </c>
      <c r="E137" s="237" t="s">
        <v>1</v>
      </c>
      <c r="F137" s="238" t="s">
        <v>255</v>
      </c>
      <c r="G137" s="235"/>
      <c r="H137" s="237" t="s">
        <v>1</v>
      </c>
      <c r="I137" s="239"/>
      <c r="J137" s="235"/>
      <c r="K137" s="235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137</v>
      </c>
      <c r="AU137" s="244" t="s">
        <v>86</v>
      </c>
      <c r="AV137" s="13" t="s">
        <v>84</v>
      </c>
      <c r="AW137" s="13" t="s">
        <v>32</v>
      </c>
      <c r="AX137" s="13" t="s">
        <v>76</v>
      </c>
      <c r="AY137" s="244" t="s">
        <v>128</v>
      </c>
    </row>
    <row r="138" s="14" customFormat="1">
      <c r="A138" s="14"/>
      <c r="B138" s="245"/>
      <c r="C138" s="246"/>
      <c r="D138" s="236" t="s">
        <v>137</v>
      </c>
      <c r="E138" s="247" t="s">
        <v>1</v>
      </c>
      <c r="F138" s="248" t="s">
        <v>256</v>
      </c>
      <c r="G138" s="246"/>
      <c r="H138" s="249">
        <v>216</v>
      </c>
      <c r="I138" s="250"/>
      <c r="J138" s="246"/>
      <c r="K138" s="246"/>
      <c r="L138" s="251"/>
      <c r="M138" s="252"/>
      <c r="N138" s="253"/>
      <c r="O138" s="253"/>
      <c r="P138" s="253"/>
      <c r="Q138" s="253"/>
      <c r="R138" s="253"/>
      <c r="S138" s="253"/>
      <c r="T138" s="25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5" t="s">
        <v>137</v>
      </c>
      <c r="AU138" s="255" t="s">
        <v>86</v>
      </c>
      <c r="AV138" s="14" t="s">
        <v>86</v>
      </c>
      <c r="AW138" s="14" t="s">
        <v>32</v>
      </c>
      <c r="AX138" s="14" t="s">
        <v>76</v>
      </c>
      <c r="AY138" s="255" t="s">
        <v>128</v>
      </c>
    </row>
    <row r="139" s="15" customFormat="1">
      <c r="A139" s="15"/>
      <c r="B139" s="256"/>
      <c r="C139" s="257"/>
      <c r="D139" s="236" t="s">
        <v>137</v>
      </c>
      <c r="E139" s="258" t="s">
        <v>1</v>
      </c>
      <c r="F139" s="259" t="s">
        <v>140</v>
      </c>
      <c r="G139" s="257"/>
      <c r="H139" s="260">
        <v>483</v>
      </c>
      <c r="I139" s="261"/>
      <c r="J139" s="257"/>
      <c r="K139" s="257"/>
      <c r="L139" s="262"/>
      <c r="M139" s="263"/>
      <c r="N139" s="264"/>
      <c r="O139" s="264"/>
      <c r="P139" s="264"/>
      <c r="Q139" s="264"/>
      <c r="R139" s="264"/>
      <c r="S139" s="264"/>
      <c r="T139" s="26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6" t="s">
        <v>137</v>
      </c>
      <c r="AU139" s="266" t="s">
        <v>86</v>
      </c>
      <c r="AV139" s="15" t="s">
        <v>135</v>
      </c>
      <c r="AW139" s="15" t="s">
        <v>32</v>
      </c>
      <c r="AX139" s="15" t="s">
        <v>84</v>
      </c>
      <c r="AY139" s="266" t="s">
        <v>128</v>
      </c>
    </row>
    <row r="140" s="2" customFormat="1" ht="44.25" customHeight="1">
      <c r="A140" s="39"/>
      <c r="B140" s="40"/>
      <c r="C140" s="220" t="s">
        <v>86</v>
      </c>
      <c r="D140" s="220" t="s">
        <v>131</v>
      </c>
      <c r="E140" s="221" t="s">
        <v>257</v>
      </c>
      <c r="F140" s="222" t="s">
        <v>258</v>
      </c>
      <c r="G140" s="223" t="s">
        <v>249</v>
      </c>
      <c r="H140" s="224">
        <v>32.960000000000001</v>
      </c>
      <c r="I140" s="225"/>
      <c r="J140" s="226">
        <f>ROUND(I140*H140,2)</f>
        <v>0</v>
      </c>
      <c r="K140" s="227"/>
      <c r="L140" s="45"/>
      <c r="M140" s="228" t="s">
        <v>1</v>
      </c>
      <c r="N140" s="229" t="s">
        <v>41</v>
      </c>
      <c r="O140" s="92"/>
      <c r="P140" s="230">
        <f>O140*H140</f>
        <v>0</v>
      </c>
      <c r="Q140" s="230">
        <v>0</v>
      </c>
      <c r="R140" s="230">
        <f>Q140*H140</f>
        <v>0</v>
      </c>
      <c r="S140" s="230">
        <v>0</v>
      </c>
      <c r="T140" s="231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2" t="s">
        <v>135</v>
      </c>
      <c r="AT140" s="232" t="s">
        <v>131</v>
      </c>
      <c r="AU140" s="232" t="s">
        <v>86</v>
      </c>
      <c r="AY140" s="18" t="s">
        <v>128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8" t="s">
        <v>84</v>
      </c>
      <c r="BK140" s="233">
        <f>ROUND(I140*H140,2)</f>
        <v>0</v>
      </c>
      <c r="BL140" s="18" t="s">
        <v>135</v>
      </c>
      <c r="BM140" s="232" t="s">
        <v>259</v>
      </c>
    </row>
    <row r="141" s="13" customFormat="1">
      <c r="A141" s="13"/>
      <c r="B141" s="234"/>
      <c r="C141" s="235"/>
      <c r="D141" s="236" t="s">
        <v>137</v>
      </c>
      <c r="E141" s="237" t="s">
        <v>1</v>
      </c>
      <c r="F141" s="238" t="s">
        <v>260</v>
      </c>
      <c r="G141" s="235"/>
      <c r="H141" s="237" t="s">
        <v>1</v>
      </c>
      <c r="I141" s="239"/>
      <c r="J141" s="235"/>
      <c r="K141" s="235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137</v>
      </c>
      <c r="AU141" s="244" t="s">
        <v>86</v>
      </c>
      <c r="AV141" s="13" t="s">
        <v>84</v>
      </c>
      <c r="AW141" s="13" t="s">
        <v>32</v>
      </c>
      <c r="AX141" s="13" t="s">
        <v>76</v>
      </c>
      <c r="AY141" s="244" t="s">
        <v>128</v>
      </c>
    </row>
    <row r="142" s="14" customFormat="1">
      <c r="A142" s="14"/>
      <c r="B142" s="245"/>
      <c r="C142" s="246"/>
      <c r="D142" s="236" t="s">
        <v>137</v>
      </c>
      <c r="E142" s="247" t="s">
        <v>1</v>
      </c>
      <c r="F142" s="248" t="s">
        <v>261</v>
      </c>
      <c r="G142" s="246"/>
      <c r="H142" s="249">
        <v>10.4</v>
      </c>
      <c r="I142" s="250"/>
      <c r="J142" s="246"/>
      <c r="K142" s="246"/>
      <c r="L142" s="251"/>
      <c r="M142" s="252"/>
      <c r="N142" s="253"/>
      <c r="O142" s="253"/>
      <c r="P142" s="253"/>
      <c r="Q142" s="253"/>
      <c r="R142" s="253"/>
      <c r="S142" s="253"/>
      <c r="T142" s="25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5" t="s">
        <v>137</v>
      </c>
      <c r="AU142" s="255" t="s">
        <v>86</v>
      </c>
      <c r="AV142" s="14" t="s">
        <v>86</v>
      </c>
      <c r="AW142" s="14" t="s">
        <v>32</v>
      </c>
      <c r="AX142" s="14" t="s">
        <v>76</v>
      </c>
      <c r="AY142" s="255" t="s">
        <v>128</v>
      </c>
    </row>
    <row r="143" s="13" customFormat="1">
      <c r="A143" s="13"/>
      <c r="B143" s="234"/>
      <c r="C143" s="235"/>
      <c r="D143" s="236" t="s">
        <v>137</v>
      </c>
      <c r="E143" s="237" t="s">
        <v>1</v>
      </c>
      <c r="F143" s="238" t="s">
        <v>262</v>
      </c>
      <c r="G143" s="235"/>
      <c r="H143" s="237" t="s">
        <v>1</v>
      </c>
      <c r="I143" s="239"/>
      <c r="J143" s="235"/>
      <c r="K143" s="235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137</v>
      </c>
      <c r="AU143" s="244" t="s">
        <v>86</v>
      </c>
      <c r="AV143" s="13" t="s">
        <v>84</v>
      </c>
      <c r="AW143" s="13" t="s">
        <v>32</v>
      </c>
      <c r="AX143" s="13" t="s">
        <v>76</v>
      </c>
      <c r="AY143" s="244" t="s">
        <v>128</v>
      </c>
    </row>
    <row r="144" s="14" customFormat="1">
      <c r="A144" s="14"/>
      <c r="B144" s="245"/>
      <c r="C144" s="246"/>
      <c r="D144" s="236" t="s">
        <v>137</v>
      </c>
      <c r="E144" s="247" t="s">
        <v>1</v>
      </c>
      <c r="F144" s="248" t="s">
        <v>263</v>
      </c>
      <c r="G144" s="246"/>
      <c r="H144" s="249">
        <v>22.559999999999999</v>
      </c>
      <c r="I144" s="250"/>
      <c r="J144" s="246"/>
      <c r="K144" s="246"/>
      <c r="L144" s="251"/>
      <c r="M144" s="252"/>
      <c r="N144" s="253"/>
      <c r="O144" s="253"/>
      <c r="P144" s="253"/>
      <c r="Q144" s="253"/>
      <c r="R144" s="253"/>
      <c r="S144" s="253"/>
      <c r="T144" s="25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5" t="s">
        <v>137</v>
      </c>
      <c r="AU144" s="255" t="s">
        <v>86</v>
      </c>
      <c r="AV144" s="14" t="s">
        <v>86</v>
      </c>
      <c r="AW144" s="14" t="s">
        <v>32</v>
      </c>
      <c r="AX144" s="14" t="s">
        <v>76</v>
      </c>
      <c r="AY144" s="255" t="s">
        <v>128</v>
      </c>
    </row>
    <row r="145" s="15" customFormat="1">
      <c r="A145" s="15"/>
      <c r="B145" s="256"/>
      <c r="C145" s="257"/>
      <c r="D145" s="236" t="s">
        <v>137</v>
      </c>
      <c r="E145" s="258" t="s">
        <v>1</v>
      </c>
      <c r="F145" s="259" t="s">
        <v>140</v>
      </c>
      <c r="G145" s="257"/>
      <c r="H145" s="260">
        <v>32.960000000000001</v>
      </c>
      <c r="I145" s="261"/>
      <c r="J145" s="257"/>
      <c r="K145" s="257"/>
      <c r="L145" s="262"/>
      <c r="M145" s="263"/>
      <c r="N145" s="264"/>
      <c r="O145" s="264"/>
      <c r="P145" s="264"/>
      <c r="Q145" s="264"/>
      <c r="R145" s="264"/>
      <c r="S145" s="264"/>
      <c r="T145" s="26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6" t="s">
        <v>137</v>
      </c>
      <c r="AU145" s="266" t="s">
        <v>86</v>
      </c>
      <c r="AV145" s="15" t="s">
        <v>135</v>
      </c>
      <c r="AW145" s="15" t="s">
        <v>32</v>
      </c>
      <c r="AX145" s="15" t="s">
        <v>84</v>
      </c>
      <c r="AY145" s="266" t="s">
        <v>128</v>
      </c>
    </row>
    <row r="146" s="2" customFormat="1" ht="24.15" customHeight="1">
      <c r="A146" s="39"/>
      <c r="B146" s="40"/>
      <c r="C146" s="220" t="s">
        <v>146</v>
      </c>
      <c r="D146" s="220" t="s">
        <v>131</v>
      </c>
      <c r="E146" s="221" t="s">
        <v>264</v>
      </c>
      <c r="F146" s="222" t="s">
        <v>265</v>
      </c>
      <c r="G146" s="223" t="s">
        <v>249</v>
      </c>
      <c r="H146" s="224">
        <v>13.992000000000001</v>
      </c>
      <c r="I146" s="225"/>
      <c r="J146" s="226">
        <f>ROUND(I146*H146,2)</f>
        <v>0</v>
      </c>
      <c r="K146" s="227"/>
      <c r="L146" s="45"/>
      <c r="M146" s="228" t="s">
        <v>1</v>
      </c>
      <c r="N146" s="229" t="s">
        <v>41</v>
      </c>
      <c r="O146" s="92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2" t="s">
        <v>135</v>
      </c>
      <c r="AT146" s="232" t="s">
        <v>131</v>
      </c>
      <c r="AU146" s="232" t="s">
        <v>86</v>
      </c>
      <c r="AY146" s="18" t="s">
        <v>128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8" t="s">
        <v>84</v>
      </c>
      <c r="BK146" s="233">
        <f>ROUND(I146*H146,2)</f>
        <v>0</v>
      </c>
      <c r="BL146" s="18" t="s">
        <v>135</v>
      </c>
      <c r="BM146" s="232" t="s">
        <v>266</v>
      </c>
    </row>
    <row r="147" s="13" customFormat="1">
      <c r="A147" s="13"/>
      <c r="B147" s="234"/>
      <c r="C147" s="235"/>
      <c r="D147" s="236" t="s">
        <v>137</v>
      </c>
      <c r="E147" s="237" t="s">
        <v>1</v>
      </c>
      <c r="F147" s="238" t="s">
        <v>267</v>
      </c>
      <c r="G147" s="235"/>
      <c r="H147" s="237" t="s">
        <v>1</v>
      </c>
      <c r="I147" s="239"/>
      <c r="J147" s="235"/>
      <c r="K147" s="235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137</v>
      </c>
      <c r="AU147" s="244" t="s">
        <v>86</v>
      </c>
      <c r="AV147" s="13" t="s">
        <v>84</v>
      </c>
      <c r="AW147" s="13" t="s">
        <v>32</v>
      </c>
      <c r="AX147" s="13" t="s">
        <v>76</v>
      </c>
      <c r="AY147" s="244" t="s">
        <v>128</v>
      </c>
    </row>
    <row r="148" s="14" customFormat="1">
      <c r="A148" s="14"/>
      <c r="B148" s="245"/>
      <c r="C148" s="246"/>
      <c r="D148" s="236" t="s">
        <v>137</v>
      </c>
      <c r="E148" s="247" t="s">
        <v>1</v>
      </c>
      <c r="F148" s="248" t="s">
        <v>268</v>
      </c>
      <c r="G148" s="246"/>
      <c r="H148" s="249">
        <v>12.672000000000001</v>
      </c>
      <c r="I148" s="250"/>
      <c r="J148" s="246"/>
      <c r="K148" s="246"/>
      <c r="L148" s="251"/>
      <c r="M148" s="252"/>
      <c r="N148" s="253"/>
      <c r="O148" s="253"/>
      <c r="P148" s="253"/>
      <c r="Q148" s="253"/>
      <c r="R148" s="253"/>
      <c r="S148" s="253"/>
      <c r="T148" s="25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5" t="s">
        <v>137</v>
      </c>
      <c r="AU148" s="255" t="s">
        <v>86</v>
      </c>
      <c r="AV148" s="14" t="s">
        <v>86</v>
      </c>
      <c r="AW148" s="14" t="s">
        <v>32</v>
      </c>
      <c r="AX148" s="14" t="s">
        <v>76</v>
      </c>
      <c r="AY148" s="255" t="s">
        <v>128</v>
      </c>
    </row>
    <row r="149" s="13" customFormat="1">
      <c r="A149" s="13"/>
      <c r="B149" s="234"/>
      <c r="C149" s="235"/>
      <c r="D149" s="236" t="s">
        <v>137</v>
      </c>
      <c r="E149" s="237" t="s">
        <v>1</v>
      </c>
      <c r="F149" s="238" t="s">
        <v>269</v>
      </c>
      <c r="G149" s="235"/>
      <c r="H149" s="237" t="s">
        <v>1</v>
      </c>
      <c r="I149" s="239"/>
      <c r="J149" s="235"/>
      <c r="K149" s="235"/>
      <c r="L149" s="240"/>
      <c r="M149" s="241"/>
      <c r="N149" s="242"/>
      <c r="O149" s="242"/>
      <c r="P149" s="242"/>
      <c r="Q149" s="242"/>
      <c r="R149" s="242"/>
      <c r="S149" s="242"/>
      <c r="T149" s="24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4" t="s">
        <v>137</v>
      </c>
      <c r="AU149" s="244" t="s">
        <v>86</v>
      </c>
      <c r="AV149" s="13" t="s">
        <v>84</v>
      </c>
      <c r="AW149" s="13" t="s">
        <v>32</v>
      </c>
      <c r="AX149" s="13" t="s">
        <v>76</v>
      </c>
      <c r="AY149" s="244" t="s">
        <v>128</v>
      </c>
    </row>
    <row r="150" s="14" customFormat="1">
      <c r="A150" s="14"/>
      <c r="B150" s="245"/>
      <c r="C150" s="246"/>
      <c r="D150" s="236" t="s">
        <v>137</v>
      </c>
      <c r="E150" s="247" t="s">
        <v>1</v>
      </c>
      <c r="F150" s="248" t="s">
        <v>270</v>
      </c>
      <c r="G150" s="246"/>
      <c r="H150" s="249">
        <v>1.3200000000000001</v>
      </c>
      <c r="I150" s="250"/>
      <c r="J150" s="246"/>
      <c r="K150" s="246"/>
      <c r="L150" s="251"/>
      <c r="M150" s="252"/>
      <c r="N150" s="253"/>
      <c r="O150" s="253"/>
      <c r="P150" s="253"/>
      <c r="Q150" s="253"/>
      <c r="R150" s="253"/>
      <c r="S150" s="253"/>
      <c r="T150" s="25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5" t="s">
        <v>137</v>
      </c>
      <c r="AU150" s="255" t="s">
        <v>86</v>
      </c>
      <c r="AV150" s="14" t="s">
        <v>86</v>
      </c>
      <c r="AW150" s="14" t="s">
        <v>32</v>
      </c>
      <c r="AX150" s="14" t="s">
        <v>76</v>
      </c>
      <c r="AY150" s="255" t="s">
        <v>128</v>
      </c>
    </row>
    <row r="151" s="15" customFormat="1">
      <c r="A151" s="15"/>
      <c r="B151" s="256"/>
      <c r="C151" s="257"/>
      <c r="D151" s="236" t="s">
        <v>137</v>
      </c>
      <c r="E151" s="258" t="s">
        <v>1</v>
      </c>
      <c r="F151" s="259" t="s">
        <v>140</v>
      </c>
      <c r="G151" s="257"/>
      <c r="H151" s="260">
        <v>13.992000000000001</v>
      </c>
      <c r="I151" s="261"/>
      <c r="J151" s="257"/>
      <c r="K151" s="257"/>
      <c r="L151" s="262"/>
      <c r="M151" s="263"/>
      <c r="N151" s="264"/>
      <c r="O151" s="264"/>
      <c r="P151" s="264"/>
      <c r="Q151" s="264"/>
      <c r="R151" s="264"/>
      <c r="S151" s="264"/>
      <c r="T151" s="26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6" t="s">
        <v>137</v>
      </c>
      <c r="AU151" s="266" t="s">
        <v>86</v>
      </c>
      <c r="AV151" s="15" t="s">
        <v>135</v>
      </c>
      <c r="AW151" s="15" t="s">
        <v>32</v>
      </c>
      <c r="AX151" s="15" t="s">
        <v>84</v>
      </c>
      <c r="AY151" s="266" t="s">
        <v>128</v>
      </c>
    </row>
    <row r="152" s="2" customFormat="1" ht="62.7" customHeight="1">
      <c r="A152" s="39"/>
      <c r="B152" s="40"/>
      <c r="C152" s="220" t="s">
        <v>135</v>
      </c>
      <c r="D152" s="220" t="s">
        <v>131</v>
      </c>
      <c r="E152" s="221" t="s">
        <v>271</v>
      </c>
      <c r="F152" s="222" t="s">
        <v>272</v>
      </c>
      <c r="G152" s="223" t="s">
        <v>249</v>
      </c>
      <c r="H152" s="224">
        <v>529.952</v>
      </c>
      <c r="I152" s="225"/>
      <c r="J152" s="226">
        <f>ROUND(I152*H152,2)</f>
        <v>0</v>
      </c>
      <c r="K152" s="227"/>
      <c r="L152" s="45"/>
      <c r="M152" s="228" t="s">
        <v>1</v>
      </c>
      <c r="N152" s="229" t="s">
        <v>41</v>
      </c>
      <c r="O152" s="92"/>
      <c r="P152" s="230">
        <f>O152*H152</f>
        <v>0</v>
      </c>
      <c r="Q152" s="230">
        <v>0</v>
      </c>
      <c r="R152" s="230">
        <f>Q152*H152</f>
        <v>0</v>
      </c>
      <c r="S152" s="230">
        <v>0</v>
      </c>
      <c r="T152" s="231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2" t="s">
        <v>135</v>
      </c>
      <c r="AT152" s="232" t="s">
        <v>131</v>
      </c>
      <c r="AU152" s="232" t="s">
        <v>86</v>
      </c>
      <c r="AY152" s="18" t="s">
        <v>128</v>
      </c>
      <c r="BE152" s="233">
        <f>IF(N152="základní",J152,0)</f>
        <v>0</v>
      </c>
      <c r="BF152" s="233">
        <f>IF(N152="snížená",J152,0)</f>
        <v>0</v>
      </c>
      <c r="BG152" s="233">
        <f>IF(N152="zákl. přenesená",J152,0)</f>
        <v>0</v>
      </c>
      <c r="BH152" s="233">
        <f>IF(N152="sníž. přenesená",J152,0)</f>
        <v>0</v>
      </c>
      <c r="BI152" s="233">
        <f>IF(N152="nulová",J152,0)</f>
        <v>0</v>
      </c>
      <c r="BJ152" s="18" t="s">
        <v>84</v>
      </c>
      <c r="BK152" s="233">
        <f>ROUND(I152*H152,2)</f>
        <v>0</v>
      </c>
      <c r="BL152" s="18" t="s">
        <v>135</v>
      </c>
      <c r="BM152" s="232" t="s">
        <v>273</v>
      </c>
    </row>
    <row r="153" s="14" customFormat="1">
      <c r="A153" s="14"/>
      <c r="B153" s="245"/>
      <c r="C153" s="246"/>
      <c r="D153" s="236" t="s">
        <v>137</v>
      </c>
      <c r="E153" s="247" t="s">
        <v>1</v>
      </c>
      <c r="F153" s="248" t="s">
        <v>274</v>
      </c>
      <c r="G153" s="246"/>
      <c r="H153" s="249">
        <v>529.952</v>
      </c>
      <c r="I153" s="250"/>
      <c r="J153" s="246"/>
      <c r="K153" s="246"/>
      <c r="L153" s="251"/>
      <c r="M153" s="252"/>
      <c r="N153" s="253"/>
      <c r="O153" s="253"/>
      <c r="P153" s="253"/>
      <c r="Q153" s="253"/>
      <c r="R153" s="253"/>
      <c r="S153" s="253"/>
      <c r="T153" s="25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5" t="s">
        <v>137</v>
      </c>
      <c r="AU153" s="255" t="s">
        <v>86</v>
      </c>
      <c r="AV153" s="14" t="s">
        <v>86</v>
      </c>
      <c r="AW153" s="14" t="s">
        <v>32</v>
      </c>
      <c r="AX153" s="14" t="s">
        <v>84</v>
      </c>
      <c r="AY153" s="255" t="s">
        <v>128</v>
      </c>
    </row>
    <row r="154" s="2" customFormat="1" ht="49.05" customHeight="1">
      <c r="A154" s="39"/>
      <c r="B154" s="40"/>
      <c r="C154" s="220" t="s">
        <v>127</v>
      </c>
      <c r="D154" s="220" t="s">
        <v>131</v>
      </c>
      <c r="E154" s="221" t="s">
        <v>275</v>
      </c>
      <c r="F154" s="222" t="s">
        <v>276</v>
      </c>
      <c r="G154" s="223" t="s">
        <v>249</v>
      </c>
      <c r="H154" s="224">
        <v>485</v>
      </c>
      <c r="I154" s="225"/>
      <c r="J154" s="226">
        <f>ROUND(I154*H154,2)</f>
        <v>0</v>
      </c>
      <c r="K154" s="227"/>
      <c r="L154" s="45"/>
      <c r="M154" s="228" t="s">
        <v>1</v>
      </c>
      <c r="N154" s="229" t="s">
        <v>41</v>
      </c>
      <c r="O154" s="92"/>
      <c r="P154" s="230">
        <f>O154*H154</f>
        <v>0</v>
      </c>
      <c r="Q154" s="230">
        <v>0</v>
      </c>
      <c r="R154" s="230">
        <f>Q154*H154</f>
        <v>0</v>
      </c>
      <c r="S154" s="230">
        <v>0</v>
      </c>
      <c r="T154" s="231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2" t="s">
        <v>135</v>
      </c>
      <c r="AT154" s="232" t="s">
        <v>131</v>
      </c>
      <c r="AU154" s="232" t="s">
        <v>86</v>
      </c>
      <c r="AY154" s="18" t="s">
        <v>128</v>
      </c>
      <c r="BE154" s="233">
        <f>IF(N154="základní",J154,0)</f>
        <v>0</v>
      </c>
      <c r="BF154" s="233">
        <f>IF(N154="snížená",J154,0)</f>
        <v>0</v>
      </c>
      <c r="BG154" s="233">
        <f>IF(N154="zákl. přenesená",J154,0)</f>
        <v>0</v>
      </c>
      <c r="BH154" s="233">
        <f>IF(N154="sníž. přenesená",J154,0)</f>
        <v>0</v>
      </c>
      <c r="BI154" s="233">
        <f>IF(N154="nulová",J154,0)</f>
        <v>0</v>
      </c>
      <c r="BJ154" s="18" t="s">
        <v>84</v>
      </c>
      <c r="BK154" s="233">
        <f>ROUND(I154*H154,2)</f>
        <v>0</v>
      </c>
      <c r="BL154" s="18" t="s">
        <v>135</v>
      </c>
      <c r="BM154" s="232" t="s">
        <v>277</v>
      </c>
    </row>
    <row r="155" s="14" customFormat="1">
      <c r="A155" s="14"/>
      <c r="B155" s="245"/>
      <c r="C155" s="246"/>
      <c r="D155" s="236" t="s">
        <v>137</v>
      </c>
      <c r="E155" s="247" t="s">
        <v>1</v>
      </c>
      <c r="F155" s="248" t="s">
        <v>278</v>
      </c>
      <c r="G155" s="246"/>
      <c r="H155" s="249">
        <v>485</v>
      </c>
      <c r="I155" s="250"/>
      <c r="J155" s="246"/>
      <c r="K155" s="246"/>
      <c r="L155" s="251"/>
      <c r="M155" s="252"/>
      <c r="N155" s="253"/>
      <c r="O155" s="253"/>
      <c r="P155" s="253"/>
      <c r="Q155" s="253"/>
      <c r="R155" s="253"/>
      <c r="S155" s="253"/>
      <c r="T155" s="25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5" t="s">
        <v>137</v>
      </c>
      <c r="AU155" s="255" t="s">
        <v>86</v>
      </c>
      <c r="AV155" s="14" t="s">
        <v>86</v>
      </c>
      <c r="AW155" s="14" t="s">
        <v>32</v>
      </c>
      <c r="AX155" s="14" t="s">
        <v>84</v>
      </c>
      <c r="AY155" s="255" t="s">
        <v>128</v>
      </c>
    </row>
    <row r="156" s="2" customFormat="1" ht="24.15" customHeight="1">
      <c r="A156" s="39"/>
      <c r="B156" s="40"/>
      <c r="C156" s="270" t="s">
        <v>139</v>
      </c>
      <c r="D156" s="270" t="s">
        <v>279</v>
      </c>
      <c r="E156" s="271" t="s">
        <v>280</v>
      </c>
      <c r="F156" s="272" t="s">
        <v>281</v>
      </c>
      <c r="G156" s="273" t="s">
        <v>282</v>
      </c>
      <c r="H156" s="274">
        <v>865.72500000000002</v>
      </c>
      <c r="I156" s="275"/>
      <c r="J156" s="276">
        <f>ROUND(I156*H156,2)</f>
        <v>0</v>
      </c>
      <c r="K156" s="277"/>
      <c r="L156" s="278"/>
      <c r="M156" s="279" t="s">
        <v>1</v>
      </c>
      <c r="N156" s="280" t="s">
        <v>41</v>
      </c>
      <c r="O156" s="92"/>
      <c r="P156" s="230">
        <f>O156*H156</f>
        <v>0</v>
      </c>
      <c r="Q156" s="230">
        <v>1</v>
      </c>
      <c r="R156" s="230">
        <f>Q156*H156</f>
        <v>865.72500000000002</v>
      </c>
      <c r="S156" s="230">
        <v>0</v>
      </c>
      <c r="T156" s="231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2" t="s">
        <v>175</v>
      </c>
      <c r="AT156" s="232" t="s">
        <v>279</v>
      </c>
      <c r="AU156" s="232" t="s">
        <v>86</v>
      </c>
      <c r="AY156" s="18" t="s">
        <v>128</v>
      </c>
      <c r="BE156" s="233">
        <f>IF(N156="základní",J156,0)</f>
        <v>0</v>
      </c>
      <c r="BF156" s="233">
        <f>IF(N156="snížená",J156,0)</f>
        <v>0</v>
      </c>
      <c r="BG156" s="233">
        <f>IF(N156="zákl. přenesená",J156,0)</f>
        <v>0</v>
      </c>
      <c r="BH156" s="233">
        <f>IF(N156="sníž. přenesená",J156,0)</f>
        <v>0</v>
      </c>
      <c r="BI156" s="233">
        <f>IF(N156="nulová",J156,0)</f>
        <v>0</v>
      </c>
      <c r="BJ156" s="18" t="s">
        <v>84</v>
      </c>
      <c r="BK156" s="233">
        <f>ROUND(I156*H156,2)</f>
        <v>0</v>
      </c>
      <c r="BL156" s="18" t="s">
        <v>135</v>
      </c>
      <c r="BM156" s="232" t="s">
        <v>283</v>
      </c>
    </row>
    <row r="157" s="14" customFormat="1">
      <c r="A157" s="14"/>
      <c r="B157" s="245"/>
      <c r="C157" s="246"/>
      <c r="D157" s="236" t="s">
        <v>137</v>
      </c>
      <c r="E157" s="247" t="s">
        <v>1</v>
      </c>
      <c r="F157" s="248" t="s">
        <v>284</v>
      </c>
      <c r="G157" s="246"/>
      <c r="H157" s="249">
        <v>824.5</v>
      </c>
      <c r="I157" s="250"/>
      <c r="J157" s="246"/>
      <c r="K157" s="246"/>
      <c r="L157" s="251"/>
      <c r="M157" s="252"/>
      <c r="N157" s="253"/>
      <c r="O157" s="253"/>
      <c r="P157" s="253"/>
      <c r="Q157" s="253"/>
      <c r="R157" s="253"/>
      <c r="S157" s="253"/>
      <c r="T157" s="25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5" t="s">
        <v>137</v>
      </c>
      <c r="AU157" s="255" t="s">
        <v>86</v>
      </c>
      <c r="AV157" s="14" t="s">
        <v>86</v>
      </c>
      <c r="AW157" s="14" t="s">
        <v>32</v>
      </c>
      <c r="AX157" s="14" t="s">
        <v>84</v>
      </c>
      <c r="AY157" s="255" t="s">
        <v>128</v>
      </c>
    </row>
    <row r="158" s="14" customFormat="1">
      <c r="A158" s="14"/>
      <c r="B158" s="245"/>
      <c r="C158" s="246"/>
      <c r="D158" s="236" t="s">
        <v>137</v>
      </c>
      <c r="E158" s="246"/>
      <c r="F158" s="248" t="s">
        <v>285</v>
      </c>
      <c r="G158" s="246"/>
      <c r="H158" s="249">
        <v>865.72500000000002</v>
      </c>
      <c r="I158" s="250"/>
      <c r="J158" s="246"/>
      <c r="K158" s="246"/>
      <c r="L158" s="251"/>
      <c r="M158" s="252"/>
      <c r="N158" s="253"/>
      <c r="O158" s="253"/>
      <c r="P158" s="253"/>
      <c r="Q158" s="253"/>
      <c r="R158" s="253"/>
      <c r="S158" s="253"/>
      <c r="T158" s="25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5" t="s">
        <v>137</v>
      </c>
      <c r="AU158" s="255" t="s">
        <v>86</v>
      </c>
      <c r="AV158" s="14" t="s">
        <v>86</v>
      </c>
      <c r="AW158" s="14" t="s">
        <v>4</v>
      </c>
      <c r="AX158" s="14" t="s">
        <v>84</v>
      </c>
      <c r="AY158" s="255" t="s">
        <v>128</v>
      </c>
    </row>
    <row r="159" s="2" customFormat="1" ht="44.25" customHeight="1">
      <c r="A159" s="39"/>
      <c r="B159" s="40"/>
      <c r="C159" s="220" t="s">
        <v>170</v>
      </c>
      <c r="D159" s="220" t="s">
        <v>131</v>
      </c>
      <c r="E159" s="221" t="s">
        <v>286</v>
      </c>
      <c r="F159" s="222" t="s">
        <v>287</v>
      </c>
      <c r="G159" s="223" t="s">
        <v>282</v>
      </c>
      <c r="H159" s="224">
        <v>900.91800000000001</v>
      </c>
      <c r="I159" s="225"/>
      <c r="J159" s="226">
        <f>ROUND(I159*H159,2)</f>
        <v>0</v>
      </c>
      <c r="K159" s="227"/>
      <c r="L159" s="45"/>
      <c r="M159" s="228" t="s">
        <v>1</v>
      </c>
      <c r="N159" s="229" t="s">
        <v>41</v>
      </c>
      <c r="O159" s="92"/>
      <c r="P159" s="230">
        <f>O159*H159</f>
        <v>0</v>
      </c>
      <c r="Q159" s="230">
        <v>0</v>
      </c>
      <c r="R159" s="230">
        <f>Q159*H159</f>
        <v>0</v>
      </c>
      <c r="S159" s="230">
        <v>0</v>
      </c>
      <c r="T159" s="231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2" t="s">
        <v>135</v>
      </c>
      <c r="AT159" s="232" t="s">
        <v>131</v>
      </c>
      <c r="AU159" s="232" t="s">
        <v>86</v>
      </c>
      <c r="AY159" s="18" t="s">
        <v>128</v>
      </c>
      <c r="BE159" s="233">
        <f>IF(N159="základní",J159,0)</f>
        <v>0</v>
      </c>
      <c r="BF159" s="233">
        <f>IF(N159="snížená",J159,0)</f>
        <v>0</v>
      </c>
      <c r="BG159" s="233">
        <f>IF(N159="zákl. přenesená",J159,0)</f>
        <v>0</v>
      </c>
      <c r="BH159" s="233">
        <f>IF(N159="sníž. přenesená",J159,0)</f>
        <v>0</v>
      </c>
      <c r="BI159" s="233">
        <f>IF(N159="nulová",J159,0)</f>
        <v>0</v>
      </c>
      <c r="BJ159" s="18" t="s">
        <v>84</v>
      </c>
      <c r="BK159" s="233">
        <f>ROUND(I159*H159,2)</f>
        <v>0</v>
      </c>
      <c r="BL159" s="18" t="s">
        <v>135</v>
      </c>
      <c r="BM159" s="232" t="s">
        <v>288</v>
      </c>
    </row>
    <row r="160" s="13" customFormat="1">
      <c r="A160" s="13"/>
      <c r="B160" s="234"/>
      <c r="C160" s="235"/>
      <c r="D160" s="236" t="s">
        <v>137</v>
      </c>
      <c r="E160" s="237" t="s">
        <v>1</v>
      </c>
      <c r="F160" s="238" t="s">
        <v>289</v>
      </c>
      <c r="G160" s="235"/>
      <c r="H160" s="237" t="s">
        <v>1</v>
      </c>
      <c r="I160" s="239"/>
      <c r="J160" s="235"/>
      <c r="K160" s="235"/>
      <c r="L160" s="240"/>
      <c r="M160" s="241"/>
      <c r="N160" s="242"/>
      <c r="O160" s="242"/>
      <c r="P160" s="242"/>
      <c r="Q160" s="242"/>
      <c r="R160" s="242"/>
      <c r="S160" s="242"/>
      <c r="T160" s="24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4" t="s">
        <v>137</v>
      </c>
      <c r="AU160" s="244" t="s">
        <v>86</v>
      </c>
      <c r="AV160" s="13" t="s">
        <v>84</v>
      </c>
      <c r="AW160" s="13" t="s">
        <v>32</v>
      </c>
      <c r="AX160" s="13" t="s">
        <v>76</v>
      </c>
      <c r="AY160" s="244" t="s">
        <v>128</v>
      </c>
    </row>
    <row r="161" s="14" customFormat="1">
      <c r="A161" s="14"/>
      <c r="B161" s="245"/>
      <c r="C161" s="246"/>
      <c r="D161" s="236" t="s">
        <v>137</v>
      </c>
      <c r="E161" s="247" t="s">
        <v>1</v>
      </c>
      <c r="F161" s="248" t="s">
        <v>290</v>
      </c>
      <c r="G161" s="246"/>
      <c r="H161" s="249">
        <v>900.91800000000001</v>
      </c>
      <c r="I161" s="250"/>
      <c r="J161" s="246"/>
      <c r="K161" s="246"/>
      <c r="L161" s="251"/>
      <c r="M161" s="252"/>
      <c r="N161" s="253"/>
      <c r="O161" s="253"/>
      <c r="P161" s="253"/>
      <c r="Q161" s="253"/>
      <c r="R161" s="253"/>
      <c r="S161" s="253"/>
      <c r="T161" s="25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5" t="s">
        <v>137</v>
      </c>
      <c r="AU161" s="255" t="s">
        <v>86</v>
      </c>
      <c r="AV161" s="14" t="s">
        <v>86</v>
      </c>
      <c r="AW161" s="14" t="s">
        <v>32</v>
      </c>
      <c r="AX161" s="14" t="s">
        <v>84</v>
      </c>
      <c r="AY161" s="255" t="s">
        <v>128</v>
      </c>
    </row>
    <row r="162" s="2" customFormat="1" ht="44.25" customHeight="1">
      <c r="A162" s="39"/>
      <c r="B162" s="40"/>
      <c r="C162" s="220" t="s">
        <v>175</v>
      </c>
      <c r="D162" s="220" t="s">
        <v>131</v>
      </c>
      <c r="E162" s="221" t="s">
        <v>291</v>
      </c>
      <c r="F162" s="222" t="s">
        <v>292</v>
      </c>
      <c r="G162" s="223" t="s">
        <v>249</v>
      </c>
      <c r="H162" s="224">
        <v>24.891999999999999</v>
      </c>
      <c r="I162" s="225"/>
      <c r="J162" s="226">
        <f>ROUND(I162*H162,2)</f>
        <v>0</v>
      </c>
      <c r="K162" s="227"/>
      <c r="L162" s="45"/>
      <c r="M162" s="228" t="s">
        <v>1</v>
      </c>
      <c r="N162" s="229" t="s">
        <v>41</v>
      </c>
      <c r="O162" s="92"/>
      <c r="P162" s="230">
        <f>O162*H162</f>
        <v>0</v>
      </c>
      <c r="Q162" s="230">
        <v>0</v>
      </c>
      <c r="R162" s="230">
        <f>Q162*H162</f>
        <v>0</v>
      </c>
      <c r="S162" s="230">
        <v>0</v>
      </c>
      <c r="T162" s="231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2" t="s">
        <v>135</v>
      </c>
      <c r="AT162" s="232" t="s">
        <v>131</v>
      </c>
      <c r="AU162" s="232" t="s">
        <v>86</v>
      </c>
      <c r="AY162" s="18" t="s">
        <v>128</v>
      </c>
      <c r="BE162" s="233">
        <f>IF(N162="základní",J162,0)</f>
        <v>0</v>
      </c>
      <c r="BF162" s="233">
        <f>IF(N162="snížená",J162,0)</f>
        <v>0</v>
      </c>
      <c r="BG162" s="233">
        <f>IF(N162="zákl. přenesená",J162,0)</f>
        <v>0</v>
      </c>
      <c r="BH162" s="233">
        <f>IF(N162="sníž. přenesená",J162,0)</f>
        <v>0</v>
      </c>
      <c r="BI162" s="233">
        <f>IF(N162="nulová",J162,0)</f>
        <v>0</v>
      </c>
      <c r="BJ162" s="18" t="s">
        <v>84</v>
      </c>
      <c r="BK162" s="233">
        <f>ROUND(I162*H162,2)</f>
        <v>0</v>
      </c>
      <c r="BL162" s="18" t="s">
        <v>135</v>
      </c>
      <c r="BM162" s="232" t="s">
        <v>293</v>
      </c>
    </row>
    <row r="163" s="13" customFormat="1">
      <c r="A163" s="13"/>
      <c r="B163" s="234"/>
      <c r="C163" s="235"/>
      <c r="D163" s="236" t="s">
        <v>137</v>
      </c>
      <c r="E163" s="237" t="s">
        <v>1</v>
      </c>
      <c r="F163" s="238" t="s">
        <v>262</v>
      </c>
      <c r="G163" s="235"/>
      <c r="H163" s="237" t="s">
        <v>1</v>
      </c>
      <c r="I163" s="239"/>
      <c r="J163" s="235"/>
      <c r="K163" s="235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137</v>
      </c>
      <c r="AU163" s="244" t="s">
        <v>86</v>
      </c>
      <c r="AV163" s="13" t="s">
        <v>84</v>
      </c>
      <c r="AW163" s="13" t="s">
        <v>32</v>
      </c>
      <c r="AX163" s="13" t="s">
        <v>76</v>
      </c>
      <c r="AY163" s="244" t="s">
        <v>128</v>
      </c>
    </row>
    <row r="164" s="14" customFormat="1">
      <c r="A164" s="14"/>
      <c r="B164" s="245"/>
      <c r="C164" s="246"/>
      <c r="D164" s="236" t="s">
        <v>137</v>
      </c>
      <c r="E164" s="247" t="s">
        <v>1</v>
      </c>
      <c r="F164" s="248" t="s">
        <v>294</v>
      </c>
      <c r="G164" s="246"/>
      <c r="H164" s="249">
        <v>22.559999999999999</v>
      </c>
      <c r="I164" s="250"/>
      <c r="J164" s="246"/>
      <c r="K164" s="246"/>
      <c r="L164" s="251"/>
      <c r="M164" s="252"/>
      <c r="N164" s="253"/>
      <c r="O164" s="253"/>
      <c r="P164" s="253"/>
      <c r="Q164" s="253"/>
      <c r="R164" s="253"/>
      <c r="S164" s="253"/>
      <c r="T164" s="25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5" t="s">
        <v>137</v>
      </c>
      <c r="AU164" s="255" t="s">
        <v>86</v>
      </c>
      <c r="AV164" s="14" t="s">
        <v>86</v>
      </c>
      <c r="AW164" s="14" t="s">
        <v>32</v>
      </c>
      <c r="AX164" s="14" t="s">
        <v>76</v>
      </c>
      <c r="AY164" s="255" t="s">
        <v>128</v>
      </c>
    </row>
    <row r="165" s="13" customFormat="1">
      <c r="A165" s="13"/>
      <c r="B165" s="234"/>
      <c r="C165" s="235"/>
      <c r="D165" s="236" t="s">
        <v>137</v>
      </c>
      <c r="E165" s="237" t="s">
        <v>1</v>
      </c>
      <c r="F165" s="238" t="s">
        <v>295</v>
      </c>
      <c r="G165" s="235"/>
      <c r="H165" s="237" t="s">
        <v>1</v>
      </c>
      <c r="I165" s="239"/>
      <c r="J165" s="235"/>
      <c r="K165" s="235"/>
      <c r="L165" s="240"/>
      <c r="M165" s="241"/>
      <c r="N165" s="242"/>
      <c r="O165" s="242"/>
      <c r="P165" s="242"/>
      <c r="Q165" s="242"/>
      <c r="R165" s="242"/>
      <c r="S165" s="242"/>
      <c r="T165" s="24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4" t="s">
        <v>137</v>
      </c>
      <c r="AU165" s="244" t="s">
        <v>86</v>
      </c>
      <c r="AV165" s="13" t="s">
        <v>84</v>
      </c>
      <c r="AW165" s="13" t="s">
        <v>32</v>
      </c>
      <c r="AX165" s="13" t="s">
        <v>76</v>
      </c>
      <c r="AY165" s="244" t="s">
        <v>128</v>
      </c>
    </row>
    <row r="166" s="14" customFormat="1">
      <c r="A166" s="14"/>
      <c r="B166" s="245"/>
      <c r="C166" s="246"/>
      <c r="D166" s="236" t="s">
        <v>137</v>
      </c>
      <c r="E166" s="247" t="s">
        <v>1</v>
      </c>
      <c r="F166" s="248" t="s">
        <v>296</v>
      </c>
      <c r="G166" s="246"/>
      <c r="H166" s="249">
        <v>9.5039999999999996</v>
      </c>
      <c r="I166" s="250"/>
      <c r="J166" s="246"/>
      <c r="K166" s="246"/>
      <c r="L166" s="251"/>
      <c r="M166" s="252"/>
      <c r="N166" s="253"/>
      <c r="O166" s="253"/>
      <c r="P166" s="253"/>
      <c r="Q166" s="253"/>
      <c r="R166" s="253"/>
      <c r="S166" s="253"/>
      <c r="T166" s="25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5" t="s">
        <v>137</v>
      </c>
      <c r="AU166" s="255" t="s">
        <v>86</v>
      </c>
      <c r="AV166" s="14" t="s">
        <v>86</v>
      </c>
      <c r="AW166" s="14" t="s">
        <v>32</v>
      </c>
      <c r="AX166" s="14" t="s">
        <v>76</v>
      </c>
      <c r="AY166" s="255" t="s">
        <v>128</v>
      </c>
    </row>
    <row r="167" s="13" customFormat="1">
      <c r="A167" s="13"/>
      <c r="B167" s="234"/>
      <c r="C167" s="235"/>
      <c r="D167" s="236" t="s">
        <v>137</v>
      </c>
      <c r="E167" s="237" t="s">
        <v>1</v>
      </c>
      <c r="F167" s="238" t="s">
        <v>297</v>
      </c>
      <c r="G167" s="235"/>
      <c r="H167" s="237" t="s">
        <v>1</v>
      </c>
      <c r="I167" s="239"/>
      <c r="J167" s="235"/>
      <c r="K167" s="235"/>
      <c r="L167" s="240"/>
      <c r="M167" s="241"/>
      <c r="N167" s="242"/>
      <c r="O167" s="242"/>
      <c r="P167" s="242"/>
      <c r="Q167" s="242"/>
      <c r="R167" s="242"/>
      <c r="S167" s="242"/>
      <c r="T167" s="24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4" t="s">
        <v>137</v>
      </c>
      <c r="AU167" s="244" t="s">
        <v>86</v>
      </c>
      <c r="AV167" s="13" t="s">
        <v>84</v>
      </c>
      <c r="AW167" s="13" t="s">
        <v>32</v>
      </c>
      <c r="AX167" s="13" t="s">
        <v>76</v>
      </c>
      <c r="AY167" s="244" t="s">
        <v>128</v>
      </c>
    </row>
    <row r="168" s="14" customFormat="1">
      <c r="A168" s="14"/>
      <c r="B168" s="245"/>
      <c r="C168" s="246"/>
      <c r="D168" s="236" t="s">
        <v>137</v>
      </c>
      <c r="E168" s="247" t="s">
        <v>1</v>
      </c>
      <c r="F168" s="248" t="s">
        <v>298</v>
      </c>
      <c r="G168" s="246"/>
      <c r="H168" s="249">
        <v>3.1680000000000001</v>
      </c>
      <c r="I168" s="250"/>
      <c r="J168" s="246"/>
      <c r="K168" s="246"/>
      <c r="L168" s="251"/>
      <c r="M168" s="252"/>
      <c r="N168" s="253"/>
      <c r="O168" s="253"/>
      <c r="P168" s="253"/>
      <c r="Q168" s="253"/>
      <c r="R168" s="253"/>
      <c r="S168" s="253"/>
      <c r="T168" s="25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5" t="s">
        <v>137</v>
      </c>
      <c r="AU168" s="255" t="s">
        <v>86</v>
      </c>
      <c r="AV168" s="14" t="s">
        <v>86</v>
      </c>
      <c r="AW168" s="14" t="s">
        <v>32</v>
      </c>
      <c r="AX168" s="14" t="s">
        <v>76</v>
      </c>
      <c r="AY168" s="255" t="s">
        <v>128</v>
      </c>
    </row>
    <row r="169" s="13" customFormat="1">
      <c r="A169" s="13"/>
      <c r="B169" s="234"/>
      <c r="C169" s="235"/>
      <c r="D169" s="236" t="s">
        <v>137</v>
      </c>
      <c r="E169" s="237" t="s">
        <v>1</v>
      </c>
      <c r="F169" s="238" t="s">
        <v>299</v>
      </c>
      <c r="G169" s="235"/>
      <c r="H169" s="237" t="s">
        <v>1</v>
      </c>
      <c r="I169" s="239"/>
      <c r="J169" s="235"/>
      <c r="K169" s="235"/>
      <c r="L169" s="240"/>
      <c r="M169" s="241"/>
      <c r="N169" s="242"/>
      <c r="O169" s="242"/>
      <c r="P169" s="242"/>
      <c r="Q169" s="242"/>
      <c r="R169" s="242"/>
      <c r="S169" s="242"/>
      <c r="T169" s="24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4" t="s">
        <v>137</v>
      </c>
      <c r="AU169" s="244" t="s">
        <v>86</v>
      </c>
      <c r="AV169" s="13" t="s">
        <v>84</v>
      </c>
      <c r="AW169" s="13" t="s">
        <v>32</v>
      </c>
      <c r="AX169" s="13" t="s">
        <v>76</v>
      </c>
      <c r="AY169" s="244" t="s">
        <v>128</v>
      </c>
    </row>
    <row r="170" s="14" customFormat="1">
      <c r="A170" s="14"/>
      <c r="B170" s="245"/>
      <c r="C170" s="246"/>
      <c r="D170" s="236" t="s">
        <v>137</v>
      </c>
      <c r="E170" s="247" t="s">
        <v>1</v>
      </c>
      <c r="F170" s="248" t="s">
        <v>300</v>
      </c>
      <c r="G170" s="246"/>
      <c r="H170" s="249">
        <v>-1.8799999999999999</v>
      </c>
      <c r="I170" s="250"/>
      <c r="J170" s="246"/>
      <c r="K170" s="246"/>
      <c r="L170" s="251"/>
      <c r="M170" s="252"/>
      <c r="N170" s="253"/>
      <c r="O170" s="253"/>
      <c r="P170" s="253"/>
      <c r="Q170" s="253"/>
      <c r="R170" s="253"/>
      <c r="S170" s="253"/>
      <c r="T170" s="25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5" t="s">
        <v>137</v>
      </c>
      <c r="AU170" s="255" t="s">
        <v>86</v>
      </c>
      <c r="AV170" s="14" t="s">
        <v>86</v>
      </c>
      <c r="AW170" s="14" t="s">
        <v>32</v>
      </c>
      <c r="AX170" s="14" t="s">
        <v>76</v>
      </c>
      <c r="AY170" s="255" t="s">
        <v>128</v>
      </c>
    </row>
    <row r="171" s="13" customFormat="1">
      <c r="A171" s="13"/>
      <c r="B171" s="234"/>
      <c r="C171" s="235"/>
      <c r="D171" s="236" t="s">
        <v>137</v>
      </c>
      <c r="E171" s="237" t="s">
        <v>1</v>
      </c>
      <c r="F171" s="238" t="s">
        <v>301</v>
      </c>
      <c r="G171" s="235"/>
      <c r="H171" s="237" t="s">
        <v>1</v>
      </c>
      <c r="I171" s="239"/>
      <c r="J171" s="235"/>
      <c r="K171" s="235"/>
      <c r="L171" s="240"/>
      <c r="M171" s="241"/>
      <c r="N171" s="242"/>
      <c r="O171" s="242"/>
      <c r="P171" s="242"/>
      <c r="Q171" s="242"/>
      <c r="R171" s="242"/>
      <c r="S171" s="242"/>
      <c r="T171" s="24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4" t="s">
        <v>137</v>
      </c>
      <c r="AU171" s="244" t="s">
        <v>86</v>
      </c>
      <c r="AV171" s="13" t="s">
        <v>84</v>
      </c>
      <c r="AW171" s="13" t="s">
        <v>32</v>
      </c>
      <c r="AX171" s="13" t="s">
        <v>76</v>
      </c>
      <c r="AY171" s="244" t="s">
        <v>128</v>
      </c>
    </row>
    <row r="172" s="14" customFormat="1">
      <c r="A172" s="14"/>
      <c r="B172" s="245"/>
      <c r="C172" s="246"/>
      <c r="D172" s="236" t="s">
        <v>137</v>
      </c>
      <c r="E172" s="247" t="s">
        <v>1</v>
      </c>
      <c r="F172" s="248" t="s">
        <v>302</v>
      </c>
      <c r="G172" s="246"/>
      <c r="H172" s="249">
        <v>-8.4600000000000009</v>
      </c>
      <c r="I172" s="250"/>
      <c r="J172" s="246"/>
      <c r="K172" s="246"/>
      <c r="L172" s="251"/>
      <c r="M172" s="252"/>
      <c r="N172" s="253"/>
      <c r="O172" s="253"/>
      <c r="P172" s="253"/>
      <c r="Q172" s="253"/>
      <c r="R172" s="253"/>
      <c r="S172" s="253"/>
      <c r="T172" s="25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5" t="s">
        <v>137</v>
      </c>
      <c r="AU172" s="255" t="s">
        <v>86</v>
      </c>
      <c r="AV172" s="14" t="s">
        <v>86</v>
      </c>
      <c r="AW172" s="14" t="s">
        <v>32</v>
      </c>
      <c r="AX172" s="14" t="s">
        <v>76</v>
      </c>
      <c r="AY172" s="255" t="s">
        <v>128</v>
      </c>
    </row>
    <row r="173" s="15" customFormat="1">
      <c r="A173" s="15"/>
      <c r="B173" s="256"/>
      <c r="C173" s="257"/>
      <c r="D173" s="236" t="s">
        <v>137</v>
      </c>
      <c r="E173" s="258" t="s">
        <v>1</v>
      </c>
      <c r="F173" s="259" t="s">
        <v>140</v>
      </c>
      <c r="G173" s="257"/>
      <c r="H173" s="260">
        <v>24.891999999999996</v>
      </c>
      <c r="I173" s="261"/>
      <c r="J173" s="257"/>
      <c r="K173" s="257"/>
      <c r="L173" s="262"/>
      <c r="M173" s="263"/>
      <c r="N173" s="264"/>
      <c r="O173" s="264"/>
      <c r="P173" s="264"/>
      <c r="Q173" s="264"/>
      <c r="R173" s="264"/>
      <c r="S173" s="264"/>
      <c r="T173" s="265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66" t="s">
        <v>137</v>
      </c>
      <c r="AU173" s="266" t="s">
        <v>86</v>
      </c>
      <c r="AV173" s="15" t="s">
        <v>135</v>
      </c>
      <c r="AW173" s="15" t="s">
        <v>32</v>
      </c>
      <c r="AX173" s="15" t="s">
        <v>84</v>
      </c>
      <c r="AY173" s="266" t="s">
        <v>128</v>
      </c>
    </row>
    <row r="174" s="2" customFormat="1" ht="16.5" customHeight="1">
      <c r="A174" s="39"/>
      <c r="B174" s="40"/>
      <c r="C174" s="270" t="s">
        <v>180</v>
      </c>
      <c r="D174" s="270" t="s">
        <v>279</v>
      </c>
      <c r="E174" s="271" t="s">
        <v>303</v>
      </c>
      <c r="F174" s="272" t="s">
        <v>304</v>
      </c>
      <c r="G174" s="273" t="s">
        <v>282</v>
      </c>
      <c r="H174" s="274">
        <v>49.783999999999999</v>
      </c>
      <c r="I174" s="275"/>
      <c r="J174" s="276">
        <f>ROUND(I174*H174,2)</f>
        <v>0</v>
      </c>
      <c r="K174" s="277"/>
      <c r="L174" s="278"/>
      <c r="M174" s="279" t="s">
        <v>1</v>
      </c>
      <c r="N174" s="280" t="s">
        <v>41</v>
      </c>
      <c r="O174" s="92"/>
      <c r="P174" s="230">
        <f>O174*H174</f>
        <v>0</v>
      </c>
      <c r="Q174" s="230">
        <v>1</v>
      </c>
      <c r="R174" s="230">
        <f>Q174*H174</f>
        <v>49.783999999999999</v>
      </c>
      <c r="S174" s="230">
        <v>0</v>
      </c>
      <c r="T174" s="231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2" t="s">
        <v>175</v>
      </c>
      <c r="AT174" s="232" t="s">
        <v>279</v>
      </c>
      <c r="AU174" s="232" t="s">
        <v>86</v>
      </c>
      <c r="AY174" s="18" t="s">
        <v>128</v>
      </c>
      <c r="BE174" s="233">
        <f>IF(N174="základní",J174,0)</f>
        <v>0</v>
      </c>
      <c r="BF174" s="233">
        <f>IF(N174="snížená",J174,0)</f>
        <v>0</v>
      </c>
      <c r="BG174" s="233">
        <f>IF(N174="zákl. přenesená",J174,0)</f>
        <v>0</v>
      </c>
      <c r="BH174" s="233">
        <f>IF(N174="sníž. přenesená",J174,0)</f>
        <v>0</v>
      </c>
      <c r="BI174" s="233">
        <f>IF(N174="nulová",J174,0)</f>
        <v>0</v>
      </c>
      <c r="BJ174" s="18" t="s">
        <v>84</v>
      </c>
      <c r="BK174" s="233">
        <f>ROUND(I174*H174,2)</f>
        <v>0</v>
      </c>
      <c r="BL174" s="18" t="s">
        <v>135</v>
      </c>
      <c r="BM174" s="232" t="s">
        <v>305</v>
      </c>
    </row>
    <row r="175" s="14" customFormat="1">
      <c r="A175" s="14"/>
      <c r="B175" s="245"/>
      <c r="C175" s="246"/>
      <c r="D175" s="236" t="s">
        <v>137</v>
      </c>
      <c r="E175" s="247" t="s">
        <v>1</v>
      </c>
      <c r="F175" s="248" t="s">
        <v>306</v>
      </c>
      <c r="G175" s="246"/>
      <c r="H175" s="249">
        <v>24.891999999999999</v>
      </c>
      <c r="I175" s="250"/>
      <c r="J175" s="246"/>
      <c r="K175" s="246"/>
      <c r="L175" s="251"/>
      <c r="M175" s="252"/>
      <c r="N175" s="253"/>
      <c r="O175" s="253"/>
      <c r="P175" s="253"/>
      <c r="Q175" s="253"/>
      <c r="R175" s="253"/>
      <c r="S175" s="253"/>
      <c r="T175" s="25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5" t="s">
        <v>137</v>
      </c>
      <c r="AU175" s="255" t="s">
        <v>86</v>
      </c>
      <c r="AV175" s="14" t="s">
        <v>86</v>
      </c>
      <c r="AW175" s="14" t="s">
        <v>32</v>
      </c>
      <c r="AX175" s="14" t="s">
        <v>84</v>
      </c>
      <c r="AY175" s="255" t="s">
        <v>128</v>
      </c>
    </row>
    <row r="176" s="14" customFormat="1">
      <c r="A176" s="14"/>
      <c r="B176" s="245"/>
      <c r="C176" s="246"/>
      <c r="D176" s="236" t="s">
        <v>137</v>
      </c>
      <c r="E176" s="246"/>
      <c r="F176" s="248" t="s">
        <v>307</v>
      </c>
      <c r="G176" s="246"/>
      <c r="H176" s="249">
        <v>49.783999999999999</v>
      </c>
      <c r="I176" s="250"/>
      <c r="J176" s="246"/>
      <c r="K176" s="246"/>
      <c r="L176" s="251"/>
      <c r="M176" s="252"/>
      <c r="N176" s="253"/>
      <c r="O176" s="253"/>
      <c r="P176" s="253"/>
      <c r="Q176" s="253"/>
      <c r="R176" s="253"/>
      <c r="S176" s="253"/>
      <c r="T176" s="25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5" t="s">
        <v>137</v>
      </c>
      <c r="AU176" s="255" t="s">
        <v>86</v>
      </c>
      <c r="AV176" s="14" t="s">
        <v>86</v>
      </c>
      <c r="AW176" s="14" t="s">
        <v>4</v>
      </c>
      <c r="AX176" s="14" t="s">
        <v>84</v>
      </c>
      <c r="AY176" s="255" t="s">
        <v>128</v>
      </c>
    </row>
    <row r="177" s="2" customFormat="1" ht="66.75" customHeight="1">
      <c r="A177" s="39"/>
      <c r="B177" s="40"/>
      <c r="C177" s="220" t="s">
        <v>187</v>
      </c>
      <c r="D177" s="220" t="s">
        <v>131</v>
      </c>
      <c r="E177" s="221" t="s">
        <v>308</v>
      </c>
      <c r="F177" s="222" t="s">
        <v>309</v>
      </c>
      <c r="G177" s="223" t="s">
        <v>249</v>
      </c>
      <c r="H177" s="224">
        <v>8.4600000000000009</v>
      </c>
      <c r="I177" s="225"/>
      <c r="J177" s="226">
        <f>ROUND(I177*H177,2)</f>
        <v>0</v>
      </c>
      <c r="K177" s="227"/>
      <c r="L177" s="45"/>
      <c r="M177" s="228" t="s">
        <v>1</v>
      </c>
      <c r="N177" s="229" t="s">
        <v>41</v>
      </c>
      <c r="O177" s="92"/>
      <c r="P177" s="230">
        <f>O177*H177</f>
        <v>0</v>
      </c>
      <c r="Q177" s="230">
        <v>0</v>
      </c>
      <c r="R177" s="230">
        <f>Q177*H177</f>
        <v>0</v>
      </c>
      <c r="S177" s="230">
        <v>0</v>
      </c>
      <c r="T177" s="231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2" t="s">
        <v>135</v>
      </c>
      <c r="AT177" s="232" t="s">
        <v>131</v>
      </c>
      <c r="AU177" s="232" t="s">
        <v>86</v>
      </c>
      <c r="AY177" s="18" t="s">
        <v>128</v>
      </c>
      <c r="BE177" s="233">
        <f>IF(N177="základní",J177,0)</f>
        <v>0</v>
      </c>
      <c r="BF177" s="233">
        <f>IF(N177="snížená",J177,0)</f>
        <v>0</v>
      </c>
      <c r="BG177" s="233">
        <f>IF(N177="zákl. přenesená",J177,0)</f>
        <v>0</v>
      </c>
      <c r="BH177" s="233">
        <f>IF(N177="sníž. přenesená",J177,0)</f>
        <v>0</v>
      </c>
      <c r="BI177" s="233">
        <f>IF(N177="nulová",J177,0)</f>
        <v>0</v>
      </c>
      <c r="BJ177" s="18" t="s">
        <v>84</v>
      </c>
      <c r="BK177" s="233">
        <f>ROUND(I177*H177,2)</f>
        <v>0</v>
      </c>
      <c r="BL177" s="18" t="s">
        <v>135</v>
      </c>
      <c r="BM177" s="232" t="s">
        <v>310</v>
      </c>
    </row>
    <row r="178" s="13" customFormat="1">
      <c r="A178" s="13"/>
      <c r="B178" s="234"/>
      <c r="C178" s="235"/>
      <c r="D178" s="236" t="s">
        <v>137</v>
      </c>
      <c r="E178" s="237" t="s">
        <v>1</v>
      </c>
      <c r="F178" s="238" t="s">
        <v>311</v>
      </c>
      <c r="G178" s="235"/>
      <c r="H178" s="237" t="s">
        <v>1</v>
      </c>
      <c r="I178" s="239"/>
      <c r="J178" s="235"/>
      <c r="K178" s="235"/>
      <c r="L178" s="240"/>
      <c r="M178" s="241"/>
      <c r="N178" s="242"/>
      <c r="O178" s="242"/>
      <c r="P178" s="242"/>
      <c r="Q178" s="242"/>
      <c r="R178" s="242"/>
      <c r="S178" s="242"/>
      <c r="T178" s="24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4" t="s">
        <v>137</v>
      </c>
      <c r="AU178" s="244" t="s">
        <v>86</v>
      </c>
      <c r="AV178" s="13" t="s">
        <v>84</v>
      </c>
      <c r="AW178" s="13" t="s">
        <v>32</v>
      </c>
      <c r="AX178" s="13" t="s">
        <v>76</v>
      </c>
      <c r="AY178" s="244" t="s">
        <v>128</v>
      </c>
    </row>
    <row r="179" s="14" customFormat="1">
      <c r="A179" s="14"/>
      <c r="B179" s="245"/>
      <c r="C179" s="246"/>
      <c r="D179" s="236" t="s">
        <v>137</v>
      </c>
      <c r="E179" s="247" t="s">
        <v>1</v>
      </c>
      <c r="F179" s="248" t="s">
        <v>312</v>
      </c>
      <c r="G179" s="246"/>
      <c r="H179" s="249">
        <v>8.4600000000000009</v>
      </c>
      <c r="I179" s="250"/>
      <c r="J179" s="246"/>
      <c r="K179" s="246"/>
      <c r="L179" s="251"/>
      <c r="M179" s="252"/>
      <c r="N179" s="253"/>
      <c r="O179" s="253"/>
      <c r="P179" s="253"/>
      <c r="Q179" s="253"/>
      <c r="R179" s="253"/>
      <c r="S179" s="253"/>
      <c r="T179" s="25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5" t="s">
        <v>137</v>
      </c>
      <c r="AU179" s="255" t="s">
        <v>86</v>
      </c>
      <c r="AV179" s="14" t="s">
        <v>86</v>
      </c>
      <c r="AW179" s="14" t="s">
        <v>32</v>
      </c>
      <c r="AX179" s="14" t="s">
        <v>84</v>
      </c>
      <c r="AY179" s="255" t="s">
        <v>128</v>
      </c>
    </row>
    <row r="180" s="2" customFormat="1" ht="16.5" customHeight="1">
      <c r="A180" s="39"/>
      <c r="B180" s="40"/>
      <c r="C180" s="270" t="s">
        <v>192</v>
      </c>
      <c r="D180" s="270" t="s">
        <v>279</v>
      </c>
      <c r="E180" s="271" t="s">
        <v>313</v>
      </c>
      <c r="F180" s="272" t="s">
        <v>314</v>
      </c>
      <c r="G180" s="273" t="s">
        <v>282</v>
      </c>
      <c r="H180" s="274">
        <v>16.920000000000002</v>
      </c>
      <c r="I180" s="275"/>
      <c r="J180" s="276">
        <f>ROUND(I180*H180,2)</f>
        <v>0</v>
      </c>
      <c r="K180" s="277"/>
      <c r="L180" s="278"/>
      <c r="M180" s="279" t="s">
        <v>1</v>
      </c>
      <c r="N180" s="280" t="s">
        <v>41</v>
      </c>
      <c r="O180" s="92"/>
      <c r="P180" s="230">
        <f>O180*H180</f>
        <v>0</v>
      </c>
      <c r="Q180" s="230">
        <v>1</v>
      </c>
      <c r="R180" s="230">
        <f>Q180*H180</f>
        <v>16.920000000000002</v>
      </c>
      <c r="S180" s="230">
        <v>0</v>
      </c>
      <c r="T180" s="231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2" t="s">
        <v>175</v>
      </c>
      <c r="AT180" s="232" t="s">
        <v>279</v>
      </c>
      <c r="AU180" s="232" t="s">
        <v>86</v>
      </c>
      <c r="AY180" s="18" t="s">
        <v>128</v>
      </c>
      <c r="BE180" s="233">
        <f>IF(N180="základní",J180,0)</f>
        <v>0</v>
      </c>
      <c r="BF180" s="233">
        <f>IF(N180="snížená",J180,0)</f>
        <v>0</v>
      </c>
      <c r="BG180" s="233">
        <f>IF(N180="zákl. přenesená",J180,0)</f>
        <v>0</v>
      </c>
      <c r="BH180" s="233">
        <f>IF(N180="sníž. přenesená",J180,0)</f>
        <v>0</v>
      </c>
      <c r="BI180" s="233">
        <f>IF(N180="nulová",J180,0)</f>
        <v>0</v>
      </c>
      <c r="BJ180" s="18" t="s">
        <v>84</v>
      </c>
      <c r="BK180" s="233">
        <f>ROUND(I180*H180,2)</f>
        <v>0</v>
      </c>
      <c r="BL180" s="18" t="s">
        <v>135</v>
      </c>
      <c r="BM180" s="232" t="s">
        <v>315</v>
      </c>
    </row>
    <row r="181" s="14" customFormat="1">
      <c r="A181" s="14"/>
      <c r="B181" s="245"/>
      <c r="C181" s="246"/>
      <c r="D181" s="236" t="s">
        <v>137</v>
      </c>
      <c r="E181" s="247" t="s">
        <v>1</v>
      </c>
      <c r="F181" s="248" t="s">
        <v>316</v>
      </c>
      <c r="G181" s="246"/>
      <c r="H181" s="249">
        <v>8.4600000000000009</v>
      </c>
      <c r="I181" s="250"/>
      <c r="J181" s="246"/>
      <c r="K181" s="246"/>
      <c r="L181" s="251"/>
      <c r="M181" s="252"/>
      <c r="N181" s="253"/>
      <c r="O181" s="253"/>
      <c r="P181" s="253"/>
      <c r="Q181" s="253"/>
      <c r="R181" s="253"/>
      <c r="S181" s="253"/>
      <c r="T181" s="25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5" t="s">
        <v>137</v>
      </c>
      <c r="AU181" s="255" t="s">
        <v>86</v>
      </c>
      <c r="AV181" s="14" t="s">
        <v>86</v>
      </c>
      <c r="AW181" s="14" t="s">
        <v>32</v>
      </c>
      <c r="AX181" s="14" t="s">
        <v>84</v>
      </c>
      <c r="AY181" s="255" t="s">
        <v>128</v>
      </c>
    </row>
    <row r="182" s="14" customFormat="1">
      <c r="A182" s="14"/>
      <c r="B182" s="245"/>
      <c r="C182" s="246"/>
      <c r="D182" s="236" t="s">
        <v>137</v>
      </c>
      <c r="E182" s="246"/>
      <c r="F182" s="248" t="s">
        <v>317</v>
      </c>
      <c r="G182" s="246"/>
      <c r="H182" s="249">
        <v>16.920000000000002</v>
      </c>
      <c r="I182" s="250"/>
      <c r="J182" s="246"/>
      <c r="K182" s="246"/>
      <c r="L182" s="251"/>
      <c r="M182" s="252"/>
      <c r="N182" s="253"/>
      <c r="O182" s="253"/>
      <c r="P182" s="253"/>
      <c r="Q182" s="253"/>
      <c r="R182" s="253"/>
      <c r="S182" s="253"/>
      <c r="T182" s="25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5" t="s">
        <v>137</v>
      </c>
      <c r="AU182" s="255" t="s">
        <v>86</v>
      </c>
      <c r="AV182" s="14" t="s">
        <v>86</v>
      </c>
      <c r="AW182" s="14" t="s">
        <v>4</v>
      </c>
      <c r="AX182" s="14" t="s">
        <v>84</v>
      </c>
      <c r="AY182" s="255" t="s">
        <v>128</v>
      </c>
    </row>
    <row r="183" s="2" customFormat="1" ht="24.15" customHeight="1">
      <c r="A183" s="39"/>
      <c r="B183" s="40"/>
      <c r="C183" s="220" t="s">
        <v>8</v>
      </c>
      <c r="D183" s="220" t="s">
        <v>131</v>
      </c>
      <c r="E183" s="221" t="s">
        <v>318</v>
      </c>
      <c r="F183" s="222" t="s">
        <v>319</v>
      </c>
      <c r="G183" s="223" t="s">
        <v>320</v>
      </c>
      <c r="H183" s="224">
        <v>1770.5</v>
      </c>
      <c r="I183" s="225"/>
      <c r="J183" s="226">
        <f>ROUND(I183*H183,2)</f>
        <v>0</v>
      </c>
      <c r="K183" s="227"/>
      <c r="L183" s="45"/>
      <c r="M183" s="228" t="s">
        <v>1</v>
      </c>
      <c r="N183" s="229" t="s">
        <v>41</v>
      </c>
      <c r="O183" s="92"/>
      <c r="P183" s="230">
        <f>O183*H183</f>
        <v>0</v>
      </c>
      <c r="Q183" s="230">
        <v>0</v>
      </c>
      <c r="R183" s="230">
        <f>Q183*H183</f>
        <v>0</v>
      </c>
      <c r="S183" s="230">
        <v>0</v>
      </c>
      <c r="T183" s="231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2" t="s">
        <v>135</v>
      </c>
      <c r="AT183" s="232" t="s">
        <v>131</v>
      </c>
      <c r="AU183" s="232" t="s">
        <v>86</v>
      </c>
      <c r="AY183" s="18" t="s">
        <v>128</v>
      </c>
      <c r="BE183" s="233">
        <f>IF(N183="základní",J183,0)</f>
        <v>0</v>
      </c>
      <c r="BF183" s="233">
        <f>IF(N183="snížená",J183,0)</f>
        <v>0</v>
      </c>
      <c r="BG183" s="233">
        <f>IF(N183="zákl. přenesená",J183,0)</f>
        <v>0</v>
      </c>
      <c r="BH183" s="233">
        <f>IF(N183="sníž. přenesená",J183,0)</f>
        <v>0</v>
      </c>
      <c r="BI183" s="233">
        <f>IF(N183="nulová",J183,0)</f>
        <v>0</v>
      </c>
      <c r="BJ183" s="18" t="s">
        <v>84</v>
      </c>
      <c r="BK183" s="233">
        <f>ROUND(I183*H183,2)</f>
        <v>0</v>
      </c>
      <c r="BL183" s="18" t="s">
        <v>135</v>
      </c>
      <c r="BM183" s="232" t="s">
        <v>321</v>
      </c>
    </row>
    <row r="184" s="14" customFormat="1">
      <c r="A184" s="14"/>
      <c r="B184" s="245"/>
      <c r="C184" s="246"/>
      <c r="D184" s="236" t="s">
        <v>137</v>
      </c>
      <c r="E184" s="247" t="s">
        <v>1</v>
      </c>
      <c r="F184" s="248" t="s">
        <v>322</v>
      </c>
      <c r="G184" s="246"/>
      <c r="H184" s="249">
        <v>1770.5</v>
      </c>
      <c r="I184" s="250"/>
      <c r="J184" s="246"/>
      <c r="K184" s="246"/>
      <c r="L184" s="251"/>
      <c r="M184" s="252"/>
      <c r="N184" s="253"/>
      <c r="O184" s="253"/>
      <c r="P184" s="253"/>
      <c r="Q184" s="253"/>
      <c r="R184" s="253"/>
      <c r="S184" s="253"/>
      <c r="T184" s="25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5" t="s">
        <v>137</v>
      </c>
      <c r="AU184" s="255" t="s">
        <v>86</v>
      </c>
      <c r="AV184" s="14" t="s">
        <v>86</v>
      </c>
      <c r="AW184" s="14" t="s">
        <v>32</v>
      </c>
      <c r="AX184" s="14" t="s">
        <v>84</v>
      </c>
      <c r="AY184" s="255" t="s">
        <v>128</v>
      </c>
    </row>
    <row r="185" s="2" customFormat="1" ht="24.15" customHeight="1">
      <c r="A185" s="39"/>
      <c r="B185" s="40"/>
      <c r="C185" s="220" t="s">
        <v>204</v>
      </c>
      <c r="D185" s="220" t="s">
        <v>131</v>
      </c>
      <c r="E185" s="221" t="s">
        <v>323</v>
      </c>
      <c r="F185" s="222" t="s">
        <v>324</v>
      </c>
      <c r="G185" s="223" t="s">
        <v>320</v>
      </c>
      <c r="H185" s="224">
        <v>380</v>
      </c>
      <c r="I185" s="225"/>
      <c r="J185" s="226">
        <f>ROUND(I185*H185,2)</f>
        <v>0</v>
      </c>
      <c r="K185" s="227"/>
      <c r="L185" s="45"/>
      <c r="M185" s="228" t="s">
        <v>1</v>
      </c>
      <c r="N185" s="229" t="s">
        <v>41</v>
      </c>
      <c r="O185" s="92"/>
      <c r="P185" s="230">
        <f>O185*H185</f>
        <v>0</v>
      </c>
      <c r="Q185" s="230">
        <v>0</v>
      </c>
      <c r="R185" s="230">
        <f>Q185*H185</f>
        <v>0</v>
      </c>
      <c r="S185" s="230">
        <v>0</v>
      </c>
      <c r="T185" s="231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2" t="s">
        <v>135</v>
      </c>
      <c r="AT185" s="232" t="s">
        <v>131</v>
      </c>
      <c r="AU185" s="232" t="s">
        <v>86</v>
      </c>
      <c r="AY185" s="18" t="s">
        <v>128</v>
      </c>
      <c r="BE185" s="233">
        <f>IF(N185="základní",J185,0)</f>
        <v>0</v>
      </c>
      <c r="BF185" s="233">
        <f>IF(N185="snížená",J185,0)</f>
        <v>0</v>
      </c>
      <c r="BG185" s="233">
        <f>IF(N185="zákl. přenesená",J185,0)</f>
        <v>0</v>
      </c>
      <c r="BH185" s="233">
        <f>IF(N185="sníž. přenesená",J185,0)</f>
        <v>0</v>
      </c>
      <c r="BI185" s="233">
        <f>IF(N185="nulová",J185,0)</f>
        <v>0</v>
      </c>
      <c r="BJ185" s="18" t="s">
        <v>84</v>
      </c>
      <c r="BK185" s="233">
        <f>ROUND(I185*H185,2)</f>
        <v>0</v>
      </c>
      <c r="BL185" s="18" t="s">
        <v>135</v>
      </c>
      <c r="BM185" s="232" t="s">
        <v>325</v>
      </c>
    </row>
    <row r="186" s="14" customFormat="1">
      <c r="A186" s="14"/>
      <c r="B186" s="245"/>
      <c r="C186" s="246"/>
      <c r="D186" s="236" t="s">
        <v>137</v>
      </c>
      <c r="E186" s="247" t="s">
        <v>1</v>
      </c>
      <c r="F186" s="248" t="s">
        <v>326</v>
      </c>
      <c r="G186" s="246"/>
      <c r="H186" s="249">
        <v>380</v>
      </c>
      <c r="I186" s="250"/>
      <c r="J186" s="246"/>
      <c r="K186" s="246"/>
      <c r="L186" s="251"/>
      <c r="M186" s="252"/>
      <c r="N186" s="253"/>
      <c r="O186" s="253"/>
      <c r="P186" s="253"/>
      <c r="Q186" s="253"/>
      <c r="R186" s="253"/>
      <c r="S186" s="253"/>
      <c r="T186" s="25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5" t="s">
        <v>137</v>
      </c>
      <c r="AU186" s="255" t="s">
        <v>86</v>
      </c>
      <c r="AV186" s="14" t="s">
        <v>86</v>
      </c>
      <c r="AW186" s="14" t="s">
        <v>32</v>
      </c>
      <c r="AX186" s="14" t="s">
        <v>84</v>
      </c>
      <c r="AY186" s="255" t="s">
        <v>128</v>
      </c>
    </row>
    <row r="187" s="2" customFormat="1" ht="49.05" customHeight="1">
      <c r="A187" s="39"/>
      <c r="B187" s="40"/>
      <c r="C187" s="220" t="s">
        <v>211</v>
      </c>
      <c r="D187" s="220" t="s">
        <v>131</v>
      </c>
      <c r="E187" s="221" t="s">
        <v>327</v>
      </c>
      <c r="F187" s="222" t="s">
        <v>328</v>
      </c>
      <c r="G187" s="223" t="s">
        <v>320</v>
      </c>
      <c r="H187" s="224">
        <v>110</v>
      </c>
      <c r="I187" s="225"/>
      <c r="J187" s="226">
        <f>ROUND(I187*H187,2)</f>
        <v>0</v>
      </c>
      <c r="K187" s="227"/>
      <c r="L187" s="45"/>
      <c r="M187" s="228" t="s">
        <v>1</v>
      </c>
      <c r="N187" s="229" t="s">
        <v>41</v>
      </c>
      <c r="O187" s="92"/>
      <c r="P187" s="230">
        <f>O187*H187</f>
        <v>0</v>
      </c>
      <c r="Q187" s="230">
        <v>0</v>
      </c>
      <c r="R187" s="230">
        <f>Q187*H187</f>
        <v>0</v>
      </c>
      <c r="S187" s="230">
        <v>0</v>
      </c>
      <c r="T187" s="231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2" t="s">
        <v>135</v>
      </c>
      <c r="AT187" s="232" t="s">
        <v>131</v>
      </c>
      <c r="AU187" s="232" t="s">
        <v>86</v>
      </c>
      <c r="AY187" s="18" t="s">
        <v>128</v>
      </c>
      <c r="BE187" s="233">
        <f>IF(N187="základní",J187,0)</f>
        <v>0</v>
      </c>
      <c r="BF187" s="233">
        <f>IF(N187="snížená",J187,0)</f>
        <v>0</v>
      </c>
      <c r="BG187" s="233">
        <f>IF(N187="zákl. přenesená",J187,0)</f>
        <v>0</v>
      </c>
      <c r="BH187" s="233">
        <f>IF(N187="sníž. přenesená",J187,0)</f>
        <v>0</v>
      </c>
      <c r="BI187" s="233">
        <f>IF(N187="nulová",J187,0)</f>
        <v>0</v>
      </c>
      <c r="BJ187" s="18" t="s">
        <v>84</v>
      </c>
      <c r="BK187" s="233">
        <f>ROUND(I187*H187,2)</f>
        <v>0</v>
      </c>
      <c r="BL187" s="18" t="s">
        <v>135</v>
      </c>
      <c r="BM187" s="232" t="s">
        <v>329</v>
      </c>
    </row>
    <row r="188" s="14" customFormat="1">
      <c r="A188" s="14"/>
      <c r="B188" s="245"/>
      <c r="C188" s="246"/>
      <c r="D188" s="236" t="s">
        <v>137</v>
      </c>
      <c r="E188" s="247" t="s">
        <v>1</v>
      </c>
      <c r="F188" s="248" t="s">
        <v>330</v>
      </c>
      <c r="G188" s="246"/>
      <c r="H188" s="249">
        <v>110</v>
      </c>
      <c r="I188" s="250"/>
      <c r="J188" s="246"/>
      <c r="K188" s="246"/>
      <c r="L188" s="251"/>
      <c r="M188" s="252"/>
      <c r="N188" s="253"/>
      <c r="O188" s="253"/>
      <c r="P188" s="253"/>
      <c r="Q188" s="253"/>
      <c r="R188" s="253"/>
      <c r="S188" s="253"/>
      <c r="T188" s="25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5" t="s">
        <v>137</v>
      </c>
      <c r="AU188" s="255" t="s">
        <v>86</v>
      </c>
      <c r="AV188" s="14" t="s">
        <v>86</v>
      </c>
      <c r="AW188" s="14" t="s">
        <v>32</v>
      </c>
      <c r="AX188" s="14" t="s">
        <v>84</v>
      </c>
      <c r="AY188" s="255" t="s">
        <v>128</v>
      </c>
    </row>
    <row r="189" s="2" customFormat="1" ht="37.8" customHeight="1">
      <c r="A189" s="39"/>
      <c r="B189" s="40"/>
      <c r="C189" s="220" t="s">
        <v>217</v>
      </c>
      <c r="D189" s="220" t="s">
        <v>131</v>
      </c>
      <c r="E189" s="221" t="s">
        <v>331</v>
      </c>
      <c r="F189" s="222" t="s">
        <v>332</v>
      </c>
      <c r="G189" s="223" t="s">
        <v>320</v>
      </c>
      <c r="H189" s="224">
        <v>240</v>
      </c>
      <c r="I189" s="225"/>
      <c r="J189" s="226">
        <f>ROUND(I189*H189,2)</f>
        <v>0</v>
      </c>
      <c r="K189" s="227"/>
      <c r="L189" s="45"/>
      <c r="M189" s="228" t="s">
        <v>1</v>
      </c>
      <c r="N189" s="229" t="s">
        <v>41</v>
      </c>
      <c r="O189" s="92"/>
      <c r="P189" s="230">
        <f>O189*H189</f>
        <v>0</v>
      </c>
      <c r="Q189" s="230">
        <v>0</v>
      </c>
      <c r="R189" s="230">
        <f>Q189*H189</f>
        <v>0</v>
      </c>
      <c r="S189" s="230">
        <v>0</v>
      </c>
      <c r="T189" s="231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2" t="s">
        <v>135</v>
      </c>
      <c r="AT189" s="232" t="s">
        <v>131</v>
      </c>
      <c r="AU189" s="232" t="s">
        <v>86</v>
      </c>
      <c r="AY189" s="18" t="s">
        <v>128</v>
      </c>
      <c r="BE189" s="233">
        <f>IF(N189="základní",J189,0)</f>
        <v>0</v>
      </c>
      <c r="BF189" s="233">
        <f>IF(N189="snížená",J189,0)</f>
        <v>0</v>
      </c>
      <c r="BG189" s="233">
        <f>IF(N189="zákl. přenesená",J189,0)</f>
        <v>0</v>
      </c>
      <c r="BH189" s="233">
        <f>IF(N189="sníž. přenesená",J189,0)</f>
        <v>0</v>
      </c>
      <c r="BI189" s="233">
        <f>IF(N189="nulová",J189,0)</f>
        <v>0</v>
      </c>
      <c r="BJ189" s="18" t="s">
        <v>84</v>
      </c>
      <c r="BK189" s="233">
        <f>ROUND(I189*H189,2)</f>
        <v>0</v>
      </c>
      <c r="BL189" s="18" t="s">
        <v>135</v>
      </c>
      <c r="BM189" s="232" t="s">
        <v>333</v>
      </c>
    </row>
    <row r="190" s="14" customFormat="1">
      <c r="A190" s="14"/>
      <c r="B190" s="245"/>
      <c r="C190" s="246"/>
      <c r="D190" s="236" t="s">
        <v>137</v>
      </c>
      <c r="E190" s="247" t="s">
        <v>1</v>
      </c>
      <c r="F190" s="248" t="s">
        <v>334</v>
      </c>
      <c r="G190" s="246"/>
      <c r="H190" s="249">
        <v>240</v>
      </c>
      <c r="I190" s="250"/>
      <c r="J190" s="246"/>
      <c r="K190" s="246"/>
      <c r="L190" s="251"/>
      <c r="M190" s="252"/>
      <c r="N190" s="253"/>
      <c r="O190" s="253"/>
      <c r="P190" s="253"/>
      <c r="Q190" s="253"/>
      <c r="R190" s="253"/>
      <c r="S190" s="253"/>
      <c r="T190" s="25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5" t="s">
        <v>137</v>
      </c>
      <c r="AU190" s="255" t="s">
        <v>86</v>
      </c>
      <c r="AV190" s="14" t="s">
        <v>86</v>
      </c>
      <c r="AW190" s="14" t="s">
        <v>32</v>
      </c>
      <c r="AX190" s="14" t="s">
        <v>84</v>
      </c>
      <c r="AY190" s="255" t="s">
        <v>128</v>
      </c>
    </row>
    <row r="191" s="2" customFormat="1" ht="33" customHeight="1">
      <c r="A191" s="39"/>
      <c r="B191" s="40"/>
      <c r="C191" s="220" t="s">
        <v>223</v>
      </c>
      <c r="D191" s="220" t="s">
        <v>131</v>
      </c>
      <c r="E191" s="221" t="s">
        <v>335</v>
      </c>
      <c r="F191" s="222" t="s">
        <v>336</v>
      </c>
      <c r="G191" s="223" t="s">
        <v>320</v>
      </c>
      <c r="H191" s="224">
        <v>240</v>
      </c>
      <c r="I191" s="225"/>
      <c r="J191" s="226">
        <f>ROUND(I191*H191,2)</f>
        <v>0</v>
      </c>
      <c r="K191" s="227"/>
      <c r="L191" s="45"/>
      <c r="M191" s="228" t="s">
        <v>1</v>
      </c>
      <c r="N191" s="229" t="s">
        <v>41</v>
      </c>
      <c r="O191" s="92"/>
      <c r="P191" s="230">
        <f>O191*H191</f>
        <v>0</v>
      </c>
      <c r="Q191" s="230">
        <v>0</v>
      </c>
      <c r="R191" s="230">
        <f>Q191*H191</f>
        <v>0</v>
      </c>
      <c r="S191" s="230">
        <v>0</v>
      </c>
      <c r="T191" s="231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2" t="s">
        <v>135</v>
      </c>
      <c r="AT191" s="232" t="s">
        <v>131</v>
      </c>
      <c r="AU191" s="232" t="s">
        <v>86</v>
      </c>
      <c r="AY191" s="18" t="s">
        <v>128</v>
      </c>
      <c r="BE191" s="233">
        <f>IF(N191="základní",J191,0)</f>
        <v>0</v>
      </c>
      <c r="BF191" s="233">
        <f>IF(N191="snížená",J191,0)</f>
        <v>0</v>
      </c>
      <c r="BG191" s="233">
        <f>IF(N191="zákl. přenesená",J191,0)</f>
        <v>0</v>
      </c>
      <c r="BH191" s="233">
        <f>IF(N191="sníž. přenesená",J191,0)</f>
        <v>0</v>
      </c>
      <c r="BI191" s="233">
        <f>IF(N191="nulová",J191,0)</f>
        <v>0</v>
      </c>
      <c r="BJ191" s="18" t="s">
        <v>84</v>
      </c>
      <c r="BK191" s="233">
        <f>ROUND(I191*H191,2)</f>
        <v>0</v>
      </c>
      <c r="BL191" s="18" t="s">
        <v>135</v>
      </c>
      <c r="BM191" s="232" t="s">
        <v>337</v>
      </c>
    </row>
    <row r="192" s="14" customFormat="1">
      <c r="A192" s="14"/>
      <c r="B192" s="245"/>
      <c r="C192" s="246"/>
      <c r="D192" s="236" t="s">
        <v>137</v>
      </c>
      <c r="E192" s="247" t="s">
        <v>1</v>
      </c>
      <c r="F192" s="248" t="s">
        <v>334</v>
      </c>
      <c r="G192" s="246"/>
      <c r="H192" s="249">
        <v>240</v>
      </c>
      <c r="I192" s="250"/>
      <c r="J192" s="246"/>
      <c r="K192" s="246"/>
      <c r="L192" s="251"/>
      <c r="M192" s="252"/>
      <c r="N192" s="253"/>
      <c r="O192" s="253"/>
      <c r="P192" s="253"/>
      <c r="Q192" s="253"/>
      <c r="R192" s="253"/>
      <c r="S192" s="253"/>
      <c r="T192" s="25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5" t="s">
        <v>137</v>
      </c>
      <c r="AU192" s="255" t="s">
        <v>86</v>
      </c>
      <c r="AV192" s="14" t="s">
        <v>86</v>
      </c>
      <c r="AW192" s="14" t="s">
        <v>32</v>
      </c>
      <c r="AX192" s="14" t="s">
        <v>84</v>
      </c>
      <c r="AY192" s="255" t="s">
        <v>128</v>
      </c>
    </row>
    <row r="193" s="12" customFormat="1" ht="22.8" customHeight="1">
      <c r="A193" s="12"/>
      <c r="B193" s="204"/>
      <c r="C193" s="205"/>
      <c r="D193" s="206" t="s">
        <v>75</v>
      </c>
      <c r="E193" s="218" t="s">
        <v>192</v>
      </c>
      <c r="F193" s="218" t="s">
        <v>338</v>
      </c>
      <c r="G193" s="205"/>
      <c r="H193" s="205"/>
      <c r="I193" s="208"/>
      <c r="J193" s="219">
        <f>BK193</f>
        <v>0</v>
      </c>
      <c r="K193" s="205"/>
      <c r="L193" s="210"/>
      <c r="M193" s="211"/>
      <c r="N193" s="212"/>
      <c r="O193" s="212"/>
      <c r="P193" s="213">
        <f>SUM(P194:P269)</f>
        <v>0</v>
      </c>
      <c r="Q193" s="212"/>
      <c r="R193" s="213">
        <f>SUM(R194:R269)</f>
        <v>0.62141000000000002</v>
      </c>
      <c r="S193" s="212"/>
      <c r="T193" s="214">
        <f>SUM(T194:T269)</f>
        <v>1122.883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15" t="s">
        <v>84</v>
      </c>
      <c r="AT193" s="216" t="s">
        <v>75</v>
      </c>
      <c r="AU193" s="216" t="s">
        <v>84</v>
      </c>
      <c r="AY193" s="215" t="s">
        <v>128</v>
      </c>
      <c r="BK193" s="217">
        <f>SUM(BK194:BK269)</f>
        <v>0</v>
      </c>
    </row>
    <row r="194" s="2" customFormat="1" ht="24.15" customHeight="1">
      <c r="A194" s="39"/>
      <c r="B194" s="40"/>
      <c r="C194" s="220" t="s">
        <v>339</v>
      </c>
      <c r="D194" s="220" t="s">
        <v>131</v>
      </c>
      <c r="E194" s="221" t="s">
        <v>340</v>
      </c>
      <c r="F194" s="222" t="s">
        <v>341</v>
      </c>
      <c r="G194" s="223" t="s">
        <v>320</v>
      </c>
      <c r="H194" s="224">
        <v>1075</v>
      </c>
      <c r="I194" s="225"/>
      <c r="J194" s="226">
        <f>ROUND(I194*H194,2)</f>
        <v>0</v>
      </c>
      <c r="K194" s="227"/>
      <c r="L194" s="45"/>
      <c r="M194" s="228" t="s">
        <v>1</v>
      </c>
      <c r="N194" s="229" t="s">
        <v>41</v>
      </c>
      <c r="O194" s="92"/>
      <c r="P194" s="230">
        <f>O194*H194</f>
        <v>0</v>
      </c>
      <c r="Q194" s="230">
        <v>0</v>
      </c>
      <c r="R194" s="230">
        <f>Q194*H194</f>
        <v>0</v>
      </c>
      <c r="S194" s="230">
        <v>0</v>
      </c>
      <c r="T194" s="231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2" t="s">
        <v>135</v>
      </c>
      <c r="AT194" s="232" t="s">
        <v>131</v>
      </c>
      <c r="AU194" s="232" t="s">
        <v>86</v>
      </c>
      <c r="AY194" s="18" t="s">
        <v>128</v>
      </c>
      <c r="BE194" s="233">
        <f>IF(N194="základní",J194,0)</f>
        <v>0</v>
      </c>
      <c r="BF194" s="233">
        <f>IF(N194="snížená",J194,0)</f>
        <v>0</v>
      </c>
      <c r="BG194" s="233">
        <f>IF(N194="zákl. přenesená",J194,0)</f>
        <v>0</v>
      </c>
      <c r="BH194" s="233">
        <f>IF(N194="sníž. přenesená",J194,0)</f>
        <v>0</v>
      </c>
      <c r="BI194" s="233">
        <f>IF(N194="nulová",J194,0)</f>
        <v>0</v>
      </c>
      <c r="BJ194" s="18" t="s">
        <v>84</v>
      </c>
      <c r="BK194" s="233">
        <f>ROUND(I194*H194,2)</f>
        <v>0</v>
      </c>
      <c r="BL194" s="18" t="s">
        <v>135</v>
      </c>
      <c r="BM194" s="232" t="s">
        <v>342</v>
      </c>
    </row>
    <row r="195" s="14" customFormat="1">
      <c r="A195" s="14"/>
      <c r="B195" s="245"/>
      <c r="C195" s="246"/>
      <c r="D195" s="236" t="s">
        <v>137</v>
      </c>
      <c r="E195" s="247" t="s">
        <v>1</v>
      </c>
      <c r="F195" s="248" t="s">
        <v>343</v>
      </c>
      <c r="G195" s="246"/>
      <c r="H195" s="249">
        <v>1075</v>
      </c>
      <c r="I195" s="250"/>
      <c r="J195" s="246"/>
      <c r="K195" s="246"/>
      <c r="L195" s="251"/>
      <c r="M195" s="252"/>
      <c r="N195" s="253"/>
      <c r="O195" s="253"/>
      <c r="P195" s="253"/>
      <c r="Q195" s="253"/>
      <c r="R195" s="253"/>
      <c r="S195" s="253"/>
      <c r="T195" s="25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5" t="s">
        <v>137</v>
      </c>
      <c r="AU195" s="255" t="s">
        <v>86</v>
      </c>
      <c r="AV195" s="14" t="s">
        <v>86</v>
      </c>
      <c r="AW195" s="14" t="s">
        <v>32</v>
      </c>
      <c r="AX195" s="14" t="s">
        <v>84</v>
      </c>
      <c r="AY195" s="255" t="s">
        <v>128</v>
      </c>
    </row>
    <row r="196" s="2" customFormat="1" ht="37.8" customHeight="1">
      <c r="A196" s="39"/>
      <c r="B196" s="40"/>
      <c r="C196" s="220" t="s">
        <v>344</v>
      </c>
      <c r="D196" s="220" t="s">
        <v>131</v>
      </c>
      <c r="E196" s="221" t="s">
        <v>345</v>
      </c>
      <c r="F196" s="222" t="s">
        <v>346</v>
      </c>
      <c r="G196" s="223" t="s">
        <v>249</v>
      </c>
      <c r="H196" s="224">
        <v>161.25</v>
      </c>
      <c r="I196" s="225"/>
      <c r="J196" s="226">
        <f>ROUND(I196*H196,2)</f>
        <v>0</v>
      </c>
      <c r="K196" s="227"/>
      <c r="L196" s="45"/>
      <c r="M196" s="228" t="s">
        <v>1</v>
      </c>
      <c r="N196" s="229" t="s">
        <v>41</v>
      </c>
      <c r="O196" s="92"/>
      <c r="P196" s="230">
        <f>O196*H196</f>
        <v>0</v>
      </c>
      <c r="Q196" s="230">
        <v>0</v>
      </c>
      <c r="R196" s="230">
        <f>Q196*H196</f>
        <v>0</v>
      </c>
      <c r="S196" s="230">
        <v>0</v>
      </c>
      <c r="T196" s="231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2" t="s">
        <v>135</v>
      </c>
      <c r="AT196" s="232" t="s">
        <v>131</v>
      </c>
      <c r="AU196" s="232" t="s">
        <v>86</v>
      </c>
      <c r="AY196" s="18" t="s">
        <v>128</v>
      </c>
      <c r="BE196" s="233">
        <f>IF(N196="základní",J196,0)</f>
        <v>0</v>
      </c>
      <c r="BF196" s="233">
        <f>IF(N196="snížená",J196,0)</f>
        <v>0</v>
      </c>
      <c r="BG196" s="233">
        <f>IF(N196="zákl. přenesená",J196,0)</f>
        <v>0</v>
      </c>
      <c r="BH196" s="233">
        <f>IF(N196="sníž. přenesená",J196,0)</f>
        <v>0</v>
      </c>
      <c r="BI196" s="233">
        <f>IF(N196="nulová",J196,0)</f>
        <v>0</v>
      </c>
      <c r="BJ196" s="18" t="s">
        <v>84</v>
      </c>
      <c r="BK196" s="233">
        <f>ROUND(I196*H196,2)</f>
        <v>0</v>
      </c>
      <c r="BL196" s="18" t="s">
        <v>135</v>
      </c>
      <c r="BM196" s="232" t="s">
        <v>347</v>
      </c>
    </row>
    <row r="197" s="14" customFormat="1">
      <c r="A197" s="14"/>
      <c r="B197" s="245"/>
      <c r="C197" s="246"/>
      <c r="D197" s="236" t="s">
        <v>137</v>
      </c>
      <c r="E197" s="247" t="s">
        <v>1</v>
      </c>
      <c r="F197" s="248" t="s">
        <v>348</v>
      </c>
      <c r="G197" s="246"/>
      <c r="H197" s="249">
        <v>161.25</v>
      </c>
      <c r="I197" s="250"/>
      <c r="J197" s="246"/>
      <c r="K197" s="246"/>
      <c r="L197" s="251"/>
      <c r="M197" s="252"/>
      <c r="N197" s="253"/>
      <c r="O197" s="253"/>
      <c r="P197" s="253"/>
      <c r="Q197" s="253"/>
      <c r="R197" s="253"/>
      <c r="S197" s="253"/>
      <c r="T197" s="25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5" t="s">
        <v>137</v>
      </c>
      <c r="AU197" s="255" t="s">
        <v>86</v>
      </c>
      <c r="AV197" s="14" t="s">
        <v>86</v>
      </c>
      <c r="AW197" s="14" t="s">
        <v>32</v>
      </c>
      <c r="AX197" s="14" t="s">
        <v>84</v>
      </c>
      <c r="AY197" s="255" t="s">
        <v>128</v>
      </c>
    </row>
    <row r="198" s="2" customFormat="1" ht="33" customHeight="1">
      <c r="A198" s="39"/>
      <c r="B198" s="40"/>
      <c r="C198" s="220" t="s">
        <v>349</v>
      </c>
      <c r="D198" s="220" t="s">
        <v>131</v>
      </c>
      <c r="E198" s="221" t="s">
        <v>350</v>
      </c>
      <c r="F198" s="222" t="s">
        <v>351</v>
      </c>
      <c r="G198" s="223" t="s">
        <v>249</v>
      </c>
      <c r="H198" s="224">
        <v>162.25</v>
      </c>
      <c r="I198" s="225"/>
      <c r="J198" s="226">
        <f>ROUND(I198*H198,2)</f>
        <v>0</v>
      </c>
      <c r="K198" s="227"/>
      <c r="L198" s="45"/>
      <c r="M198" s="228" t="s">
        <v>1</v>
      </c>
      <c r="N198" s="229" t="s">
        <v>41</v>
      </c>
      <c r="O198" s="92"/>
      <c r="P198" s="230">
        <f>O198*H198</f>
        <v>0</v>
      </c>
      <c r="Q198" s="230">
        <v>0</v>
      </c>
      <c r="R198" s="230">
        <f>Q198*H198</f>
        <v>0</v>
      </c>
      <c r="S198" s="230">
        <v>0</v>
      </c>
      <c r="T198" s="231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2" t="s">
        <v>135</v>
      </c>
      <c r="AT198" s="232" t="s">
        <v>131</v>
      </c>
      <c r="AU198" s="232" t="s">
        <v>86</v>
      </c>
      <c r="AY198" s="18" t="s">
        <v>128</v>
      </c>
      <c r="BE198" s="233">
        <f>IF(N198="základní",J198,0)</f>
        <v>0</v>
      </c>
      <c r="BF198" s="233">
        <f>IF(N198="snížená",J198,0)</f>
        <v>0</v>
      </c>
      <c r="BG198" s="233">
        <f>IF(N198="zákl. přenesená",J198,0)</f>
        <v>0</v>
      </c>
      <c r="BH198" s="233">
        <f>IF(N198="sníž. přenesená",J198,0)</f>
        <v>0</v>
      </c>
      <c r="BI198" s="233">
        <f>IF(N198="nulová",J198,0)</f>
        <v>0</v>
      </c>
      <c r="BJ198" s="18" t="s">
        <v>84</v>
      </c>
      <c r="BK198" s="233">
        <f>ROUND(I198*H198,2)</f>
        <v>0</v>
      </c>
      <c r="BL198" s="18" t="s">
        <v>135</v>
      </c>
      <c r="BM198" s="232" t="s">
        <v>352</v>
      </c>
    </row>
    <row r="199" s="13" customFormat="1">
      <c r="A199" s="13"/>
      <c r="B199" s="234"/>
      <c r="C199" s="235"/>
      <c r="D199" s="236" t="s">
        <v>137</v>
      </c>
      <c r="E199" s="237" t="s">
        <v>1</v>
      </c>
      <c r="F199" s="238" t="s">
        <v>353</v>
      </c>
      <c r="G199" s="235"/>
      <c r="H199" s="237" t="s">
        <v>1</v>
      </c>
      <c r="I199" s="239"/>
      <c r="J199" s="235"/>
      <c r="K199" s="235"/>
      <c r="L199" s="240"/>
      <c r="M199" s="241"/>
      <c r="N199" s="242"/>
      <c r="O199" s="242"/>
      <c r="P199" s="242"/>
      <c r="Q199" s="242"/>
      <c r="R199" s="242"/>
      <c r="S199" s="242"/>
      <c r="T199" s="24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4" t="s">
        <v>137</v>
      </c>
      <c r="AU199" s="244" t="s">
        <v>86</v>
      </c>
      <c r="AV199" s="13" t="s">
        <v>84</v>
      </c>
      <c r="AW199" s="13" t="s">
        <v>32</v>
      </c>
      <c r="AX199" s="13" t="s">
        <v>76</v>
      </c>
      <c r="AY199" s="244" t="s">
        <v>128</v>
      </c>
    </row>
    <row r="200" s="14" customFormat="1">
      <c r="A200" s="14"/>
      <c r="B200" s="245"/>
      <c r="C200" s="246"/>
      <c r="D200" s="236" t="s">
        <v>137</v>
      </c>
      <c r="E200" s="247" t="s">
        <v>1</v>
      </c>
      <c r="F200" s="248" t="s">
        <v>354</v>
      </c>
      <c r="G200" s="246"/>
      <c r="H200" s="249">
        <v>162.25</v>
      </c>
      <c r="I200" s="250"/>
      <c r="J200" s="246"/>
      <c r="K200" s="246"/>
      <c r="L200" s="251"/>
      <c r="M200" s="252"/>
      <c r="N200" s="253"/>
      <c r="O200" s="253"/>
      <c r="P200" s="253"/>
      <c r="Q200" s="253"/>
      <c r="R200" s="253"/>
      <c r="S200" s="253"/>
      <c r="T200" s="25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5" t="s">
        <v>137</v>
      </c>
      <c r="AU200" s="255" t="s">
        <v>86</v>
      </c>
      <c r="AV200" s="14" t="s">
        <v>86</v>
      </c>
      <c r="AW200" s="14" t="s">
        <v>32</v>
      </c>
      <c r="AX200" s="14" t="s">
        <v>84</v>
      </c>
      <c r="AY200" s="255" t="s">
        <v>128</v>
      </c>
    </row>
    <row r="201" s="2" customFormat="1" ht="49.05" customHeight="1">
      <c r="A201" s="39"/>
      <c r="B201" s="40"/>
      <c r="C201" s="220" t="s">
        <v>355</v>
      </c>
      <c r="D201" s="220" t="s">
        <v>131</v>
      </c>
      <c r="E201" s="221" t="s">
        <v>356</v>
      </c>
      <c r="F201" s="222" t="s">
        <v>357</v>
      </c>
      <c r="G201" s="223" t="s">
        <v>320</v>
      </c>
      <c r="H201" s="224">
        <v>18</v>
      </c>
      <c r="I201" s="225"/>
      <c r="J201" s="226">
        <f>ROUND(I201*H201,2)</f>
        <v>0</v>
      </c>
      <c r="K201" s="227"/>
      <c r="L201" s="45"/>
      <c r="M201" s="228" t="s">
        <v>1</v>
      </c>
      <c r="N201" s="229" t="s">
        <v>41</v>
      </c>
      <c r="O201" s="92"/>
      <c r="P201" s="230">
        <f>O201*H201</f>
        <v>0</v>
      </c>
      <c r="Q201" s="230">
        <v>0</v>
      </c>
      <c r="R201" s="230">
        <f>Q201*H201</f>
        <v>0</v>
      </c>
      <c r="S201" s="230">
        <v>0</v>
      </c>
      <c r="T201" s="231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2" t="s">
        <v>135</v>
      </c>
      <c r="AT201" s="232" t="s">
        <v>131</v>
      </c>
      <c r="AU201" s="232" t="s">
        <v>86</v>
      </c>
      <c r="AY201" s="18" t="s">
        <v>128</v>
      </c>
      <c r="BE201" s="233">
        <f>IF(N201="základní",J201,0)</f>
        <v>0</v>
      </c>
      <c r="BF201" s="233">
        <f>IF(N201="snížená",J201,0)</f>
        <v>0</v>
      </c>
      <c r="BG201" s="233">
        <f>IF(N201="zákl. přenesená",J201,0)</f>
        <v>0</v>
      </c>
      <c r="BH201" s="233">
        <f>IF(N201="sníž. přenesená",J201,0)</f>
        <v>0</v>
      </c>
      <c r="BI201" s="233">
        <f>IF(N201="nulová",J201,0)</f>
        <v>0</v>
      </c>
      <c r="BJ201" s="18" t="s">
        <v>84</v>
      </c>
      <c r="BK201" s="233">
        <f>ROUND(I201*H201,2)</f>
        <v>0</v>
      </c>
      <c r="BL201" s="18" t="s">
        <v>135</v>
      </c>
      <c r="BM201" s="232" t="s">
        <v>358</v>
      </c>
    </row>
    <row r="202" s="13" customFormat="1">
      <c r="A202" s="13"/>
      <c r="B202" s="234"/>
      <c r="C202" s="235"/>
      <c r="D202" s="236" t="s">
        <v>137</v>
      </c>
      <c r="E202" s="237" t="s">
        <v>1</v>
      </c>
      <c r="F202" s="238" t="s">
        <v>359</v>
      </c>
      <c r="G202" s="235"/>
      <c r="H202" s="237" t="s">
        <v>1</v>
      </c>
      <c r="I202" s="239"/>
      <c r="J202" s="235"/>
      <c r="K202" s="235"/>
      <c r="L202" s="240"/>
      <c r="M202" s="241"/>
      <c r="N202" s="242"/>
      <c r="O202" s="242"/>
      <c r="P202" s="242"/>
      <c r="Q202" s="242"/>
      <c r="R202" s="242"/>
      <c r="S202" s="242"/>
      <c r="T202" s="24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4" t="s">
        <v>137</v>
      </c>
      <c r="AU202" s="244" t="s">
        <v>86</v>
      </c>
      <c r="AV202" s="13" t="s">
        <v>84</v>
      </c>
      <c r="AW202" s="13" t="s">
        <v>32</v>
      </c>
      <c r="AX202" s="13" t="s">
        <v>76</v>
      </c>
      <c r="AY202" s="244" t="s">
        <v>128</v>
      </c>
    </row>
    <row r="203" s="14" customFormat="1">
      <c r="A203" s="14"/>
      <c r="B203" s="245"/>
      <c r="C203" s="246"/>
      <c r="D203" s="236" t="s">
        <v>137</v>
      </c>
      <c r="E203" s="247" t="s">
        <v>1</v>
      </c>
      <c r="F203" s="248" t="s">
        <v>360</v>
      </c>
      <c r="G203" s="246"/>
      <c r="H203" s="249">
        <v>18</v>
      </c>
      <c r="I203" s="250"/>
      <c r="J203" s="246"/>
      <c r="K203" s="246"/>
      <c r="L203" s="251"/>
      <c r="M203" s="252"/>
      <c r="N203" s="253"/>
      <c r="O203" s="253"/>
      <c r="P203" s="253"/>
      <c r="Q203" s="253"/>
      <c r="R203" s="253"/>
      <c r="S203" s="253"/>
      <c r="T203" s="25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5" t="s">
        <v>137</v>
      </c>
      <c r="AU203" s="255" t="s">
        <v>86</v>
      </c>
      <c r="AV203" s="14" t="s">
        <v>86</v>
      </c>
      <c r="AW203" s="14" t="s">
        <v>32</v>
      </c>
      <c r="AX203" s="14" t="s">
        <v>84</v>
      </c>
      <c r="AY203" s="255" t="s">
        <v>128</v>
      </c>
    </row>
    <row r="204" s="2" customFormat="1" ht="24.15" customHeight="1">
      <c r="A204" s="39"/>
      <c r="B204" s="40"/>
      <c r="C204" s="220" t="s">
        <v>7</v>
      </c>
      <c r="D204" s="220" t="s">
        <v>131</v>
      </c>
      <c r="E204" s="221" t="s">
        <v>361</v>
      </c>
      <c r="F204" s="222" t="s">
        <v>362</v>
      </c>
      <c r="G204" s="223" t="s">
        <v>320</v>
      </c>
      <c r="H204" s="224">
        <v>18</v>
      </c>
      <c r="I204" s="225"/>
      <c r="J204" s="226">
        <f>ROUND(I204*H204,2)</f>
        <v>0</v>
      </c>
      <c r="K204" s="227"/>
      <c r="L204" s="45"/>
      <c r="M204" s="228" t="s">
        <v>1</v>
      </c>
      <c r="N204" s="229" t="s">
        <v>41</v>
      </c>
      <c r="O204" s="92"/>
      <c r="P204" s="230">
        <f>O204*H204</f>
        <v>0</v>
      </c>
      <c r="Q204" s="230">
        <v>0</v>
      </c>
      <c r="R204" s="230">
        <f>Q204*H204</f>
        <v>0</v>
      </c>
      <c r="S204" s="230">
        <v>0</v>
      </c>
      <c r="T204" s="231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2" t="s">
        <v>135</v>
      </c>
      <c r="AT204" s="232" t="s">
        <v>131</v>
      </c>
      <c r="AU204" s="232" t="s">
        <v>86</v>
      </c>
      <c r="AY204" s="18" t="s">
        <v>128</v>
      </c>
      <c r="BE204" s="233">
        <f>IF(N204="základní",J204,0)</f>
        <v>0</v>
      </c>
      <c r="BF204" s="233">
        <f>IF(N204="snížená",J204,0)</f>
        <v>0</v>
      </c>
      <c r="BG204" s="233">
        <f>IF(N204="zákl. přenesená",J204,0)</f>
        <v>0</v>
      </c>
      <c r="BH204" s="233">
        <f>IF(N204="sníž. přenesená",J204,0)</f>
        <v>0</v>
      </c>
      <c r="BI204" s="233">
        <f>IF(N204="nulová",J204,0)</f>
        <v>0</v>
      </c>
      <c r="BJ204" s="18" t="s">
        <v>84</v>
      </c>
      <c r="BK204" s="233">
        <f>ROUND(I204*H204,2)</f>
        <v>0</v>
      </c>
      <c r="BL204" s="18" t="s">
        <v>135</v>
      </c>
      <c r="BM204" s="232" t="s">
        <v>363</v>
      </c>
    </row>
    <row r="205" s="14" customFormat="1">
      <c r="A205" s="14"/>
      <c r="B205" s="245"/>
      <c r="C205" s="246"/>
      <c r="D205" s="236" t="s">
        <v>137</v>
      </c>
      <c r="E205" s="247" t="s">
        <v>1</v>
      </c>
      <c r="F205" s="248" t="s">
        <v>344</v>
      </c>
      <c r="G205" s="246"/>
      <c r="H205" s="249">
        <v>18</v>
      </c>
      <c r="I205" s="250"/>
      <c r="J205" s="246"/>
      <c r="K205" s="246"/>
      <c r="L205" s="251"/>
      <c r="M205" s="252"/>
      <c r="N205" s="253"/>
      <c r="O205" s="253"/>
      <c r="P205" s="253"/>
      <c r="Q205" s="253"/>
      <c r="R205" s="253"/>
      <c r="S205" s="253"/>
      <c r="T205" s="25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5" t="s">
        <v>137</v>
      </c>
      <c r="AU205" s="255" t="s">
        <v>86</v>
      </c>
      <c r="AV205" s="14" t="s">
        <v>86</v>
      </c>
      <c r="AW205" s="14" t="s">
        <v>32</v>
      </c>
      <c r="AX205" s="14" t="s">
        <v>84</v>
      </c>
      <c r="AY205" s="255" t="s">
        <v>128</v>
      </c>
    </row>
    <row r="206" s="2" customFormat="1" ht="33" customHeight="1">
      <c r="A206" s="39"/>
      <c r="B206" s="40"/>
      <c r="C206" s="220" t="s">
        <v>364</v>
      </c>
      <c r="D206" s="220" t="s">
        <v>131</v>
      </c>
      <c r="E206" s="221" t="s">
        <v>365</v>
      </c>
      <c r="F206" s="222" t="s">
        <v>366</v>
      </c>
      <c r="G206" s="223" t="s">
        <v>367</v>
      </c>
      <c r="H206" s="224">
        <v>15</v>
      </c>
      <c r="I206" s="225"/>
      <c r="J206" s="226">
        <f>ROUND(I206*H206,2)</f>
        <v>0</v>
      </c>
      <c r="K206" s="227"/>
      <c r="L206" s="45"/>
      <c r="M206" s="228" t="s">
        <v>1</v>
      </c>
      <c r="N206" s="229" t="s">
        <v>41</v>
      </c>
      <c r="O206" s="92"/>
      <c r="P206" s="230">
        <f>O206*H206</f>
        <v>0</v>
      </c>
      <c r="Q206" s="230">
        <v>0</v>
      </c>
      <c r="R206" s="230">
        <f>Q206*H206</f>
        <v>0</v>
      </c>
      <c r="S206" s="230">
        <v>0</v>
      </c>
      <c r="T206" s="231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2" t="s">
        <v>135</v>
      </c>
      <c r="AT206" s="232" t="s">
        <v>131</v>
      </c>
      <c r="AU206" s="232" t="s">
        <v>86</v>
      </c>
      <c r="AY206" s="18" t="s">
        <v>128</v>
      </c>
      <c r="BE206" s="233">
        <f>IF(N206="základní",J206,0)</f>
        <v>0</v>
      </c>
      <c r="BF206" s="233">
        <f>IF(N206="snížená",J206,0)</f>
        <v>0</v>
      </c>
      <c r="BG206" s="233">
        <f>IF(N206="zákl. přenesená",J206,0)</f>
        <v>0</v>
      </c>
      <c r="BH206" s="233">
        <f>IF(N206="sníž. přenesená",J206,0)</f>
        <v>0</v>
      </c>
      <c r="BI206" s="233">
        <f>IF(N206="nulová",J206,0)</f>
        <v>0</v>
      </c>
      <c r="BJ206" s="18" t="s">
        <v>84</v>
      </c>
      <c r="BK206" s="233">
        <f>ROUND(I206*H206,2)</f>
        <v>0</v>
      </c>
      <c r="BL206" s="18" t="s">
        <v>135</v>
      </c>
      <c r="BM206" s="232" t="s">
        <v>368</v>
      </c>
    </row>
    <row r="207" s="14" customFormat="1">
      <c r="A207" s="14"/>
      <c r="B207" s="245"/>
      <c r="C207" s="246"/>
      <c r="D207" s="236" t="s">
        <v>137</v>
      </c>
      <c r="E207" s="247" t="s">
        <v>1</v>
      </c>
      <c r="F207" s="248" t="s">
        <v>217</v>
      </c>
      <c r="G207" s="246"/>
      <c r="H207" s="249">
        <v>15</v>
      </c>
      <c r="I207" s="250"/>
      <c r="J207" s="246"/>
      <c r="K207" s="246"/>
      <c r="L207" s="251"/>
      <c r="M207" s="252"/>
      <c r="N207" s="253"/>
      <c r="O207" s="253"/>
      <c r="P207" s="253"/>
      <c r="Q207" s="253"/>
      <c r="R207" s="253"/>
      <c r="S207" s="253"/>
      <c r="T207" s="25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5" t="s">
        <v>137</v>
      </c>
      <c r="AU207" s="255" t="s">
        <v>86</v>
      </c>
      <c r="AV207" s="14" t="s">
        <v>86</v>
      </c>
      <c r="AW207" s="14" t="s">
        <v>32</v>
      </c>
      <c r="AX207" s="14" t="s">
        <v>84</v>
      </c>
      <c r="AY207" s="255" t="s">
        <v>128</v>
      </c>
    </row>
    <row r="208" s="2" customFormat="1" ht="33" customHeight="1">
      <c r="A208" s="39"/>
      <c r="B208" s="40"/>
      <c r="C208" s="220" t="s">
        <v>369</v>
      </c>
      <c r="D208" s="220" t="s">
        <v>131</v>
      </c>
      <c r="E208" s="221" t="s">
        <v>370</v>
      </c>
      <c r="F208" s="222" t="s">
        <v>371</v>
      </c>
      <c r="G208" s="223" t="s">
        <v>367</v>
      </c>
      <c r="H208" s="224">
        <v>7</v>
      </c>
      <c r="I208" s="225"/>
      <c r="J208" s="226">
        <f>ROUND(I208*H208,2)</f>
        <v>0</v>
      </c>
      <c r="K208" s="227"/>
      <c r="L208" s="45"/>
      <c r="M208" s="228" t="s">
        <v>1</v>
      </c>
      <c r="N208" s="229" t="s">
        <v>41</v>
      </c>
      <c r="O208" s="92"/>
      <c r="P208" s="230">
        <f>O208*H208</f>
        <v>0</v>
      </c>
      <c r="Q208" s="230">
        <v>0</v>
      </c>
      <c r="R208" s="230">
        <f>Q208*H208</f>
        <v>0</v>
      </c>
      <c r="S208" s="230">
        <v>0</v>
      </c>
      <c r="T208" s="231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2" t="s">
        <v>135</v>
      </c>
      <c r="AT208" s="232" t="s">
        <v>131</v>
      </c>
      <c r="AU208" s="232" t="s">
        <v>86</v>
      </c>
      <c r="AY208" s="18" t="s">
        <v>128</v>
      </c>
      <c r="BE208" s="233">
        <f>IF(N208="základní",J208,0)</f>
        <v>0</v>
      </c>
      <c r="BF208" s="233">
        <f>IF(N208="snížená",J208,0)</f>
        <v>0</v>
      </c>
      <c r="BG208" s="233">
        <f>IF(N208="zákl. přenesená",J208,0)</f>
        <v>0</v>
      </c>
      <c r="BH208" s="233">
        <f>IF(N208="sníž. přenesená",J208,0)</f>
        <v>0</v>
      </c>
      <c r="BI208" s="233">
        <f>IF(N208="nulová",J208,0)</f>
        <v>0</v>
      </c>
      <c r="BJ208" s="18" t="s">
        <v>84</v>
      </c>
      <c r="BK208" s="233">
        <f>ROUND(I208*H208,2)</f>
        <v>0</v>
      </c>
      <c r="BL208" s="18" t="s">
        <v>135</v>
      </c>
      <c r="BM208" s="232" t="s">
        <v>372</v>
      </c>
    </row>
    <row r="209" s="14" customFormat="1">
      <c r="A209" s="14"/>
      <c r="B209" s="245"/>
      <c r="C209" s="246"/>
      <c r="D209" s="236" t="s">
        <v>137</v>
      </c>
      <c r="E209" s="247" t="s">
        <v>1</v>
      </c>
      <c r="F209" s="248" t="s">
        <v>170</v>
      </c>
      <c r="G209" s="246"/>
      <c r="H209" s="249">
        <v>7</v>
      </c>
      <c r="I209" s="250"/>
      <c r="J209" s="246"/>
      <c r="K209" s="246"/>
      <c r="L209" s="251"/>
      <c r="M209" s="252"/>
      <c r="N209" s="253"/>
      <c r="O209" s="253"/>
      <c r="P209" s="253"/>
      <c r="Q209" s="253"/>
      <c r="R209" s="253"/>
      <c r="S209" s="253"/>
      <c r="T209" s="25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5" t="s">
        <v>137</v>
      </c>
      <c r="AU209" s="255" t="s">
        <v>86</v>
      </c>
      <c r="AV209" s="14" t="s">
        <v>86</v>
      </c>
      <c r="AW209" s="14" t="s">
        <v>32</v>
      </c>
      <c r="AX209" s="14" t="s">
        <v>84</v>
      </c>
      <c r="AY209" s="255" t="s">
        <v>128</v>
      </c>
    </row>
    <row r="210" s="2" customFormat="1" ht="33" customHeight="1">
      <c r="A210" s="39"/>
      <c r="B210" s="40"/>
      <c r="C210" s="220" t="s">
        <v>373</v>
      </c>
      <c r="D210" s="220" t="s">
        <v>131</v>
      </c>
      <c r="E210" s="221" t="s">
        <v>374</v>
      </c>
      <c r="F210" s="222" t="s">
        <v>375</v>
      </c>
      <c r="G210" s="223" t="s">
        <v>367</v>
      </c>
      <c r="H210" s="224">
        <v>11</v>
      </c>
      <c r="I210" s="225"/>
      <c r="J210" s="226">
        <f>ROUND(I210*H210,2)</f>
        <v>0</v>
      </c>
      <c r="K210" s="227"/>
      <c r="L210" s="45"/>
      <c r="M210" s="228" t="s">
        <v>1</v>
      </c>
      <c r="N210" s="229" t="s">
        <v>41</v>
      </c>
      <c r="O210" s="92"/>
      <c r="P210" s="230">
        <f>O210*H210</f>
        <v>0</v>
      </c>
      <c r="Q210" s="230">
        <v>0</v>
      </c>
      <c r="R210" s="230">
        <f>Q210*H210</f>
        <v>0</v>
      </c>
      <c r="S210" s="230">
        <v>0</v>
      </c>
      <c r="T210" s="231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2" t="s">
        <v>135</v>
      </c>
      <c r="AT210" s="232" t="s">
        <v>131</v>
      </c>
      <c r="AU210" s="232" t="s">
        <v>86</v>
      </c>
      <c r="AY210" s="18" t="s">
        <v>128</v>
      </c>
      <c r="BE210" s="233">
        <f>IF(N210="základní",J210,0)</f>
        <v>0</v>
      </c>
      <c r="BF210" s="233">
        <f>IF(N210="snížená",J210,0)</f>
        <v>0</v>
      </c>
      <c r="BG210" s="233">
        <f>IF(N210="zákl. přenesená",J210,0)</f>
        <v>0</v>
      </c>
      <c r="BH210" s="233">
        <f>IF(N210="sníž. přenesená",J210,0)</f>
        <v>0</v>
      </c>
      <c r="BI210" s="233">
        <f>IF(N210="nulová",J210,0)</f>
        <v>0</v>
      </c>
      <c r="BJ210" s="18" t="s">
        <v>84</v>
      </c>
      <c r="BK210" s="233">
        <f>ROUND(I210*H210,2)</f>
        <v>0</v>
      </c>
      <c r="BL210" s="18" t="s">
        <v>135</v>
      </c>
      <c r="BM210" s="232" t="s">
        <v>376</v>
      </c>
    </row>
    <row r="211" s="14" customFormat="1">
      <c r="A211" s="14"/>
      <c r="B211" s="245"/>
      <c r="C211" s="246"/>
      <c r="D211" s="236" t="s">
        <v>137</v>
      </c>
      <c r="E211" s="247" t="s">
        <v>1</v>
      </c>
      <c r="F211" s="248" t="s">
        <v>192</v>
      </c>
      <c r="G211" s="246"/>
      <c r="H211" s="249">
        <v>11</v>
      </c>
      <c r="I211" s="250"/>
      <c r="J211" s="246"/>
      <c r="K211" s="246"/>
      <c r="L211" s="251"/>
      <c r="M211" s="252"/>
      <c r="N211" s="253"/>
      <c r="O211" s="253"/>
      <c r="P211" s="253"/>
      <c r="Q211" s="253"/>
      <c r="R211" s="253"/>
      <c r="S211" s="253"/>
      <c r="T211" s="25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5" t="s">
        <v>137</v>
      </c>
      <c r="AU211" s="255" t="s">
        <v>86</v>
      </c>
      <c r="AV211" s="14" t="s">
        <v>86</v>
      </c>
      <c r="AW211" s="14" t="s">
        <v>32</v>
      </c>
      <c r="AX211" s="14" t="s">
        <v>84</v>
      </c>
      <c r="AY211" s="255" t="s">
        <v>128</v>
      </c>
    </row>
    <row r="212" s="2" customFormat="1" ht="37.8" customHeight="1">
      <c r="A212" s="39"/>
      <c r="B212" s="40"/>
      <c r="C212" s="220" t="s">
        <v>377</v>
      </c>
      <c r="D212" s="220" t="s">
        <v>131</v>
      </c>
      <c r="E212" s="221" t="s">
        <v>378</v>
      </c>
      <c r="F212" s="222" t="s">
        <v>379</v>
      </c>
      <c r="G212" s="223" t="s">
        <v>367</v>
      </c>
      <c r="H212" s="224">
        <v>22</v>
      </c>
      <c r="I212" s="225"/>
      <c r="J212" s="226">
        <f>ROUND(I212*H212,2)</f>
        <v>0</v>
      </c>
      <c r="K212" s="227"/>
      <c r="L212" s="45"/>
      <c r="M212" s="228" t="s">
        <v>1</v>
      </c>
      <c r="N212" s="229" t="s">
        <v>41</v>
      </c>
      <c r="O212" s="92"/>
      <c r="P212" s="230">
        <f>O212*H212</f>
        <v>0</v>
      </c>
      <c r="Q212" s="230">
        <v>0</v>
      </c>
      <c r="R212" s="230">
        <f>Q212*H212</f>
        <v>0</v>
      </c>
      <c r="S212" s="230">
        <v>0</v>
      </c>
      <c r="T212" s="231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2" t="s">
        <v>135</v>
      </c>
      <c r="AT212" s="232" t="s">
        <v>131</v>
      </c>
      <c r="AU212" s="232" t="s">
        <v>86</v>
      </c>
      <c r="AY212" s="18" t="s">
        <v>128</v>
      </c>
      <c r="BE212" s="233">
        <f>IF(N212="základní",J212,0)</f>
        <v>0</v>
      </c>
      <c r="BF212" s="233">
        <f>IF(N212="snížená",J212,0)</f>
        <v>0</v>
      </c>
      <c r="BG212" s="233">
        <f>IF(N212="zákl. přenesená",J212,0)</f>
        <v>0</v>
      </c>
      <c r="BH212" s="233">
        <f>IF(N212="sníž. přenesená",J212,0)</f>
        <v>0</v>
      </c>
      <c r="BI212" s="233">
        <f>IF(N212="nulová",J212,0)</f>
        <v>0</v>
      </c>
      <c r="BJ212" s="18" t="s">
        <v>84</v>
      </c>
      <c r="BK212" s="233">
        <f>ROUND(I212*H212,2)</f>
        <v>0</v>
      </c>
      <c r="BL212" s="18" t="s">
        <v>135</v>
      </c>
      <c r="BM212" s="232" t="s">
        <v>380</v>
      </c>
    </row>
    <row r="213" s="14" customFormat="1">
      <c r="A213" s="14"/>
      <c r="B213" s="245"/>
      <c r="C213" s="246"/>
      <c r="D213" s="236" t="s">
        <v>137</v>
      </c>
      <c r="E213" s="247" t="s">
        <v>1</v>
      </c>
      <c r="F213" s="248" t="s">
        <v>381</v>
      </c>
      <c r="G213" s="246"/>
      <c r="H213" s="249">
        <v>22</v>
      </c>
      <c r="I213" s="250"/>
      <c r="J213" s="246"/>
      <c r="K213" s="246"/>
      <c r="L213" s="251"/>
      <c r="M213" s="252"/>
      <c r="N213" s="253"/>
      <c r="O213" s="253"/>
      <c r="P213" s="253"/>
      <c r="Q213" s="253"/>
      <c r="R213" s="253"/>
      <c r="S213" s="253"/>
      <c r="T213" s="25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5" t="s">
        <v>137</v>
      </c>
      <c r="AU213" s="255" t="s">
        <v>86</v>
      </c>
      <c r="AV213" s="14" t="s">
        <v>86</v>
      </c>
      <c r="AW213" s="14" t="s">
        <v>32</v>
      </c>
      <c r="AX213" s="14" t="s">
        <v>84</v>
      </c>
      <c r="AY213" s="255" t="s">
        <v>128</v>
      </c>
    </row>
    <row r="214" s="2" customFormat="1" ht="37.8" customHeight="1">
      <c r="A214" s="39"/>
      <c r="B214" s="40"/>
      <c r="C214" s="220" t="s">
        <v>382</v>
      </c>
      <c r="D214" s="220" t="s">
        <v>131</v>
      </c>
      <c r="E214" s="221" t="s">
        <v>383</v>
      </c>
      <c r="F214" s="222" t="s">
        <v>384</v>
      </c>
      <c r="G214" s="223" t="s">
        <v>367</v>
      </c>
      <c r="H214" s="224">
        <v>11</v>
      </c>
      <c r="I214" s="225"/>
      <c r="J214" s="226">
        <f>ROUND(I214*H214,2)</f>
        <v>0</v>
      </c>
      <c r="K214" s="227"/>
      <c r="L214" s="45"/>
      <c r="M214" s="228" t="s">
        <v>1</v>
      </c>
      <c r="N214" s="229" t="s">
        <v>41</v>
      </c>
      <c r="O214" s="92"/>
      <c r="P214" s="230">
        <f>O214*H214</f>
        <v>0</v>
      </c>
      <c r="Q214" s="230">
        <v>0</v>
      </c>
      <c r="R214" s="230">
        <f>Q214*H214</f>
        <v>0</v>
      </c>
      <c r="S214" s="230">
        <v>0</v>
      </c>
      <c r="T214" s="231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2" t="s">
        <v>135</v>
      </c>
      <c r="AT214" s="232" t="s">
        <v>131</v>
      </c>
      <c r="AU214" s="232" t="s">
        <v>86</v>
      </c>
      <c r="AY214" s="18" t="s">
        <v>128</v>
      </c>
      <c r="BE214" s="233">
        <f>IF(N214="základní",J214,0)</f>
        <v>0</v>
      </c>
      <c r="BF214" s="233">
        <f>IF(N214="snížená",J214,0)</f>
        <v>0</v>
      </c>
      <c r="BG214" s="233">
        <f>IF(N214="zákl. přenesená",J214,0)</f>
        <v>0</v>
      </c>
      <c r="BH214" s="233">
        <f>IF(N214="sníž. přenesená",J214,0)</f>
        <v>0</v>
      </c>
      <c r="BI214" s="233">
        <f>IF(N214="nulová",J214,0)</f>
        <v>0</v>
      </c>
      <c r="BJ214" s="18" t="s">
        <v>84</v>
      </c>
      <c r="BK214" s="233">
        <f>ROUND(I214*H214,2)</f>
        <v>0</v>
      </c>
      <c r="BL214" s="18" t="s">
        <v>135</v>
      </c>
      <c r="BM214" s="232" t="s">
        <v>385</v>
      </c>
    </row>
    <row r="215" s="14" customFormat="1">
      <c r="A215" s="14"/>
      <c r="B215" s="245"/>
      <c r="C215" s="246"/>
      <c r="D215" s="236" t="s">
        <v>137</v>
      </c>
      <c r="E215" s="247" t="s">
        <v>1</v>
      </c>
      <c r="F215" s="248" t="s">
        <v>192</v>
      </c>
      <c r="G215" s="246"/>
      <c r="H215" s="249">
        <v>11</v>
      </c>
      <c r="I215" s="250"/>
      <c r="J215" s="246"/>
      <c r="K215" s="246"/>
      <c r="L215" s="251"/>
      <c r="M215" s="252"/>
      <c r="N215" s="253"/>
      <c r="O215" s="253"/>
      <c r="P215" s="253"/>
      <c r="Q215" s="253"/>
      <c r="R215" s="253"/>
      <c r="S215" s="253"/>
      <c r="T215" s="25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5" t="s">
        <v>137</v>
      </c>
      <c r="AU215" s="255" t="s">
        <v>86</v>
      </c>
      <c r="AV215" s="14" t="s">
        <v>86</v>
      </c>
      <c r="AW215" s="14" t="s">
        <v>32</v>
      </c>
      <c r="AX215" s="14" t="s">
        <v>84</v>
      </c>
      <c r="AY215" s="255" t="s">
        <v>128</v>
      </c>
    </row>
    <row r="216" s="2" customFormat="1" ht="55.5" customHeight="1">
      <c r="A216" s="39"/>
      <c r="B216" s="40"/>
      <c r="C216" s="220" t="s">
        <v>386</v>
      </c>
      <c r="D216" s="220" t="s">
        <v>131</v>
      </c>
      <c r="E216" s="221" t="s">
        <v>387</v>
      </c>
      <c r="F216" s="222" t="s">
        <v>388</v>
      </c>
      <c r="G216" s="223" t="s">
        <v>367</v>
      </c>
      <c r="H216" s="224">
        <v>66</v>
      </c>
      <c r="I216" s="225"/>
      <c r="J216" s="226">
        <f>ROUND(I216*H216,2)</f>
        <v>0</v>
      </c>
      <c r="K216" s="227"/>
      <c r="L216" s="45"/>
      <c r="M216" s="228" t="s">
        <v>1</v>
      </c>
      <c r="N216" s="229" t="s">
        <v>41</v>
      </c>
      <c r="O216" s="92"/>
      <c r="P216" s="230">
        <f>O216*H216</f>
        <v>0</v>
      </c>
      <c r="Q216" s="230">
        <v>0</v>
      </c>
      <c r="R216" s="230">
        <f>Q216*H216</f>
        <v>0</v>
      </c>
      <c r="S216" s="230">
        <v>0</v>
      </c>
      <c r="T216" s="231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2" t="s">
        <v>135</v>
      </c>
      <c r="AT216" s="232" t="s">
        <v>131</v>
      </c>
      <c r="AU216" s="232" t="s">
        <v>86</v>
      </c>
      <c r="AY216" s="18" t="s">
        <v>128</v>
      </c>
      <c r="BE216" s="233">
        <f>IF(N216="základní",J216,0)</f>
        <v>0</v>
      </c>
      <c r="BF216" s="233">
        <f>IF(N216="snížená",J216,0)</f>
        <v>0</v>
      </c>
      <c r="BG216" s="233">
        <f>IF(N216="zákl. přenesená",J216,0)</f>
        <v>0</v>
      </c>
      <c r="BH216" s="233">
        <f>IF(N216="sníž. přenesená",J216,0)</f>
        <v>0</v>
      </c>
      <c r="BI216" s="233">
        <f>IF(N216="nulová",J216,0)</f>
        <v>0</v>
      </c>
      <c r="BJ216" s="18" t="s">
        <v>84</v>
      </c>
      <c r="BK216" s="233">
        <f>ROUND(I216*H216,2)</f>
        <v>0</v>
      </c>
      <c r="BL216" s="18" t="s">
        <v>135</v>
      </c>
      <c r="BM216" s="232" t="s">
        <v>389</v>
      </c>
    </row>
    <row r="217" s="14" customFormat="1">
      <c r="A217" s="14"/>
      <c r="B217" s="245"/>
      <c r="C217" s="246"/>
      <c r="D217" s="236" t="s">
        <v>137</v>
      </c>
      <c r="E217" s="247" t="s">
        <v>1</v>
      </c>
      <c r="F217" s="248" t="s">
        <v>390</v>
      </c>
      <c r="G217" s="246"/>
      <c r="H217" s="249">
        <v>66</v>
      </c>
      <c r="I217" s="250"/>
      <c r="J217" s="246"/>
      <c r="K217" s="246"/>
      <c r="L217" s="251"/>
      <c r="M217" s="252"/>
      <c r="N217" s="253"/>
      <c r="O217" s="253"/>
      <c r="P217" s="253"/>
      <c r="Q217" s="253"/>
      <c r="R217" s="253"/>
      <c r="S217" s="253"/>
      <c r="T217" s="25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5" t="s">
        <v>137</v>
      </c>
      <c r="AU217" s="255" t="s">
        <v>86</v>
      </c>
      <c r="AV217" s="14" t="s">
        <v>86</v>
      </c>
      <c r="AW217" s="14" t="s">
        <v>32</v>
      </c>
      <c r="AX217" s="14" t="s">
        <v>84</v>
      </c>
      <c r="AY217" s="255" t="s">
        <v>128</v>
      </c>
    </row>
    <row r="218" s="2" customFormat="1" ht="55.5" customHeight="1">
      <c r="A218" s="39"/>
      <c r="B218" s="40"/>
      <c r="C218" s="220" t="s">
        <v>391</v>
      </c>
      <c r="D218" s="220" t="s">
        <v>131</v>
      </c>
      <c r="E218" s="221" t="s">
        <v>392</v>
      </c>
      <c r="F218" s="222" t="s">
        <v>393</v>
      </c>
      <c r="G218" s="223" t="s">
        <v>367</v>
      </c>
      <c r="H218" s="224">
        <v>33</v>
      </c>
      <c r="I218" s="225"/>
      <c r="J218" s="226">
        <f>ROUND(I218*H218,2)</f>
        <v>0</v>
      </c>
      <c r="K218" s="227"/>
      <c r="L218" s="45"/>
      <c r="M218" s="228" t="s">
        <v>1</v>
      </c>
      <c r="N218" s="229" t="s">
        <v>41</v>
      </c>
      <c r="O218" s="92"/>
      <c r="P218" s="230">
        <f>O218*H218</f>
        <v>0</v>
      </c>
      <c r="Q218" s="230">
        <v>0</v>
      </c>
      <c r="R218" s="230">
        <f>Q218*H218</f>
        <v>0</v>
      </c>
      <c r="S218" s="230">
        <v>0</v>
      </c>
      <c r="T218" s="231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2" t="s">
        <v>135</v>
      </c>
      <c r="AT218" s="232" t="s">
        <v>131</v>
      </c>
      <c r="AU218" s="232" t="s">
        <v>86</v>
      </c>
      <c r="AY218" s="18" t="s">
        <v>128</v>
      </c>
      <c r="BE218" s="233">
        <f>IF(N218="základní",J218,0)</f>
        <v>0</v>
      </c>
      <c r="BF218" s="233">
        <f>IF(N218="snížená",J218,0)</f>
        <v>0</v>
      </c>
      <c r="BG218" s="233">
        <f>IF(N218="zákl. přenesená",J218,0)</f>
        <v>0</v>
      </c>
      <c r="BH218" s="233">
        <f>IF(N218="sníž. přenesená",J218,0)</f>
        <v>0</v>
      </c>
      <c r="BI218" s="233">
        <f>IF(N218="nulová",J218,0)</f>
        <v>0</v>
      </c>
      <c r="BJ218" s="18" t="s">
        <v>84</v>
      </c>
      <c r="BK218" s="233">
        <f>ROUND(I218*H218,2)</f>
        <v>0</v>
      </c>
      <c r="BL218" s="18" t="s">
        <v>135</v>
      </c>
      <c r="BM218" s="232" t="s">
        <v>394</v>
      </c>
    </row>
    <row r="219" s="14" customFormat="1">
      <c r="A219" s="14"/>
      <c r="B219" s="245"/>
      <c r="C219" s="246"/>
      <c r="D219" s="236" t="s">
        <v>137</v>
      </c>
      <c r="E219" s="247" t="s">
        <v>1</v>
      </c>
      <c r="F219" s="248" t="s">
        <v>395</v>
      </c>
      <c r="G219" s="246"/>
      <c r="H219" s="249">
        <v>33</v>
      </c>
      <c r="I219" s="250"/>
      <c r="J219" s="246"/>
      <c r="K219" s="246"/>
      <c r="L219" s="251"/>
      <c r="M219" s="252"/>
      <c r="N219" s="253"/>
      <c r="O219" s="253"/>
      <c r="P219" s="253"/>
      <c r="Q219" s="253"/>
      <c r="R219" s="253"/>
      <c r="S219" s="253"/>
      <c r="T219" s="25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5" t="s">
        <v>137</v>
      </c>
      <c r="AU219" s="255" t="s">
        <v>86</v>
      </c>
      <c r="AV219" s="14" t="s">
        <v>86</v>
      </c>
      <c r="AW219" s="14" t="s">
        <v>32</v>
      </c>
      <c r="AX219" s="14" t="s">
        <v>84</v>
      </c>
      <c r="AY219" s="255" t="s">
        <v>128</v>
      </c>
    </row>
    <row r="220" s="2" customFormat="1" ht="24.15" customHeight="1">
      <c r="A220" s="39"/>
      <c r="B220" s="40"/>
      <c r="C220" s="220" t="s">
        <v>396</v>
      </c>
      <c r="D220" s="220" t="s">
        <v>131</v>
      </c>
      <c r="E220" s="221" t="s">
        <v>397</v>
      </c>
      <c r="F220" s="222" t="s">
        <v>398</v>
      </c>
      <c r="G220" s="223" t="s">
        <v>367</v>
      </c>
      <c r="H220" s="224">
        <v>22</v>
      </c>
      <c r="I220" s="225"/>
      <c r="J220" s="226">
        <f>ROUND(I220*H220,2)</f>
        <v>0</v>
      </c>
      <c r="K220" s="227"/>
      <c r="L220" s="45"/>
      <c r="M220" s="228" t="s">
        <v>1</v>
      </c>
      <c r="N220" s="229" t="s">
        <v>41</v>
      </c>
      <c r="O220" s="92"/>
      <c r="P220" s="230">
        <f>O220*H220</f>
        <v>0</v>
      </c>
      <c r="Q220" s="230">
        <v>9.0000000000000006E-05</v>
      </c>
      <c r="R220" s="230">
        <f>Q220*H220</f>
        <v>0.00198</v>
      </c>
      <c r="S220" s="230">
        <v>0</v>
      </c>
      <c r="T220" s="231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2" t="s">
        <v>135</v>
      </c>
      <c r="AT220" s="232" t="s">
        <v>131</v>
      </c>
      <c r="AU220" s="232" t="s">
        <v>86</v>
      </c>
      <c r="AY220" s="18" t="s">
        <v>128</v>
      </c>
      <c r="BE220" s="233">
        <f>IF(N220="základní",J220,0)</f>
        <v>0</v>
      </c>
      <c r="BF220" s="233">
        <f>IF(N220="snížená",J220,0)</f>
        <v>0</v>
      </c>
      <c r="BG220" s="233">
        <f>IF(N220="zákl. přenesená",J220,0)</f>
        <v>0</v>
      </c>
      <c r="BH220" s="233">
        <f>IF(N220="sníž. přenesená",J220,0)</f>
        <v>0</v>
      </c>
      <c r="BI220" s="233">
        <f>IF(N220="nulová",J220,0)</f>
        <v>0</v>
      </c>
      <c r="BJ220" s="18" t="s">
        <v>84</v>
      </c>
      <c r="BK220" s="233">
        <f>ROUND(I220*H220,2)</f>
        <v>0</v>
      </c>
      <c r="BL220" s="18" t="s">
        <v>135</v>
      </c>
      <c r="BM220" s="232" t="s">
        <v>399</v>
      </c>
    </row>
    <row r="221" s="14" customFormat="1">
      <c r="A221" s="14"/>
      <c r="B221" s="245"/>
      <c r="C221" s="246"/>
      <c r="D221" s="236" t="s">
        <v>137</v>
      </c>
      <c r="E221" s="247" t="s">
        <v>1</v>
      </c>
      <c r="F221" s="248" t="s">
        <v>364</v>
      </c>
      <c r="G221" s="246"/>
      <c r="H221" s="249">
        <v>22</v>
      </c>
      <c r="I221" s="250"/>
      <c r="J221" s="246"/>
      <c r="K221" s="246"/>
      <c r="L221" s="251"/>
      <c r="M221" s="252"/>
      <c r="N221" s="253"/>
      <c r="O221" s="253"/>
      <c r="P221" s="253"/>
      <c r="Q221" s="253"/>
      <c r="R221" s="253"/>
      <c r="S221" s="253"/>
      <c r="T221" s="25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5" t="s">
        <v>137</v>
      </c>
      <c r="AU221" s="255" t="s">
        <v>86</v>
      </c>
      <c r="AV221" s="14" t="s">
        <v>86</v>
      </c>
      <c r="AW221" s="14" t="s">
        <v>32</v>
      </c>
      <c r="AX221" s="14" t="s">
        <v>84</v>
      </c>
      <c r="AY221" s="255" t="s">
        <v>128</v>
      </c>
    </row>
    <row r="222" s="2" customFormat="1" ht="24.15" customHeight="1">
      <c r="A222" s="39"/>
      <c r="B222" s="40"/>
      <c r="C222" s="220" t="s">
        <v>400</v>
      </c>
      <c r="D222" s="220" t="s">
        <v>131</v>
      </c>
      <c r="E222" s="221" t="s">
        <v>401</v>
      </c>
      <c r="F222" s="222" t="s">
        <v>402</v>
      </c>
      <c r="G222" s="223" t="s">
        <v>367</v>
      </c>
      <c r="H222" s="224">
        <v>11</v>
      </c>
      <c r="I222" s="225"/>
      <c r="J222" s="226">
        <f>ROUND(I222*H222,2)</f>
        <v>0</v>
      </c>
      <c r="K222" s="227"/>
      <c r="L222" s="45"/>
      <c r="M222" s="228" t="s">
        <v>1</v>
      </c>
      <c r="N222" s="229" t="s">
        <v>41</v>
      </c>
      <c r="O222" s="92"/>
      <c r="P222" s="230">
        <f>O222*H222</f>
        <v>0</v>
      </c>
      <c r="Q222" s="230">
        <v>0.00018000000000000001</v>
      </c>
      <c r="R222" s="230">
        <f>Q222*H222</f>
        <v>0.00198</v>
      </c>
      <c r="S222" s="230">
        <v>0</v>
      </c>
      <c r="T222" s="231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2" t="s">
        <v>135</v>
      </c>
      <c r="AT222" s="232" t="s">
        <v>131</v>
      </c>
      <c r="AU222" s="232" t="s">
        <v>86</v>
      </c>
      <c r="AY222" s="18" t="s">
        <v>128</v>
      </c>
      <c r="BE222" s="233">
        <f>IF(N222="základní",J222,0)</f>
        <v>0</v>
      </c>
      <c r="BF222" s="233">
        <f>IF(N222="snížená",J222,0)</f>
        <v>0</v>
      </c>
      <c r="BG222" s="233">
        <f>IF(N222="zákl. přenesená",J222,0)</f>
        <v>0</v>
      </c>
      <c r="BH222" s="233">
        <f>IF(N222="sníž. přenesená",J222,0)</f>
        <v>0</v>
      </c>
      <c r="BI222" s="233">
        <f>IF(N222="nulová",J222,0)</f>
        <v>0</v>
      </c>
      <c r="BJ222" s="18" t="s">
        <v>84</v>
      </c>
      <c r="BK222" s="233">
        <f>ROUND(I222*H222,2)</f>
        <v>0</v>
      </c>
      <c r="BL222" s="18" t="s">
        <v>135</v>
      </c>
      <c r="BM222" s="232" t="s">
        <v>403</v>
      </c>
    </row>
    <row r="223" s="14" customFormat="1">
      <c r="A223" s="14"/>
      <c r="B223" s="245"/>
      <c r="C223" s="246"/>
      <c r="D223" s="236" t="s">
        <v>137</v>
      </c>
      <c r="E223" s="247" t="s">
        <v>1</v>
      </c>
      <c r="F223" s="248" t="s">
        <v>192</v>
      </c>
      <c r="G223" s="246"/>
      <c r="H223" s="249">
        <v>11</v>
      </c>
      <c r="I223" s="250"/>
      <c r="J223" s="246"/>
      <c r="K223" s="246"/>
      <c r="L223" s="251"/>
      <c r="M223" s="252"/>
      <c r="N223" s="253"/>
      <c r="O223" s="253"/>
      <c r="P223" s="253"/>
      <c r="Q223" s="253"/>
      <c r="R223" s="253"/>
      <c r="S223" s="253"/>
      <c r="T223" s="25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5" t="s">
        <v>137</v>
      </c>
      <c r="AU223" s="255" t="s">
        <v>86</v>
      </c>
      <c r="AV223" s="14" t="s">
        <v>86</v>
      </c>
      <c r="AW223" s="14" t="s">
        <v>32</v>
      </c>
      <c r="AX223" s="14" t="s">
        <v>84</v>
      </c>
      <c r="AY223" s="255" t="s">
        <v>128</v>
      </c>
    </row>
    <row r="224" s="2" customFormat="1" ht="55.5" customHeight="1">
      <c r="A224" s="39"/>
      <c r="B224" s="40"/>
      <c r="C224" s="220" t="s">
        <v>404</v>
      </c>
      <c r="D224" s="220" t="s">
        <v>131</v>
      </c>
      <c r="E224" s="221" t="s">
        <v>405</v>
      </c>
      <c r="F224" s="222" t="s">
        <v>406</v>
      </c>
      <c r="G224" s="223" t="s">
        <v>320</v>
      </c>
      <c r="H224" s="224">
        <v>5</v>
      </c>
      <c r="I224" s="225"/>
      <c r="J224" s="226">
        <f>ROUND(I224*H224,2)</f>
        <v>0</v>
      </c>
      <c r="K224" s="227"/>
      <c r="L224" s="45"/>
      <c r="M224" s="228" t="s">
        <v>1</v>
      </c>
      <c r="N224" s="229" t="s">
        <v>41</v>
      </c>
      <c r="O224" s="92"/>
      <c r="P224" s="230">
        <f>O224*H224</f>
        <v>0</v>
      </c>
      <c r="Q224" s="230">
        <v>0</v>
      </c>
      <c r="R224" s="230">
        <f>Q224*H224</f>
        <v>0</v>
      </c>
      <c r="S224" s="230">
        <v>0.47999999999999998</v>
      </c>
      <c r="T224" s="231">
        <f>S224*H224</f>
        <v>2.3999999999999999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2" t="s">
        <v>135</v>
      </c>
      <c r="AT224" s="232" t="s">
        <v>131</v>
      </c>
      <c r="AU224" s="232" t="s">
        <v>86</v>
      </c>
      <c r="AY224" s="18" t="s">
        <v>128</v>
      </c>
      <c r="BE224" s="233">
        <f>IF(N224="základní",J224,0)</f>
        <v>0</v>
      </c>
      <c r="BF224" s="233">
        <f>IF(N224="snížená",J224,0)</f>
        <v>0</v>
      </c>
      <c r="BG224" s="233">
        <f>IF(N224="zákl. přenesená",J224,0)</f>
        <v>0</v>
      </c>
      <c r="BH224" s="233">
        <f>IF(N224="sníž. přenesená",J224,0)</f>
        <v>0</v>
      </c>
      <c r="BI224" s="233">
        <f>IF(N224="nulová",J224,0)</f>
        <v>0</v>
      </c>
      <c r="BJ224" s="18" t="s">
        <v>84</v>
      </c>
      <c r="BK224" s="233">
        <f>ROUND(I224*H224,2)</f>
        <v>0</v>
      </c>
      <c r="BL224" s="18" t="s">
        <v>135</v>
      </c>
      <c r="BM224" s="232" t="s">
        <v>407</v>
      </c>
    </row>
    <row r="225" s="14" customFormat="1">
      <c r="A225" s="14"/>
      <c r="B225" s="245"/>
      <c r="C225" s="246"/>
      <c r="D225" s="236" t="s">
        <v>137</v>
      </c>
      <c r="E225" s="247" t="s">
        <v>1</v>
      </c>
      <c r="F225" s="248" t="s">
        <v>127</v>
      </c>
      <c r="G225" s="246"/>
      <c r="H225" s="249">
        <v>5</v>
      </c>
      <c r="I225" s="250"/>
      <c r="J225" s="246"/>
      <c r="K225" s="246"/>
      <c r="L225" s="251"/>
      <c r="M225" s="252"/>
      <c r="N225" s="253"/>
      <c r="O225" s="253"/>
      <c r="P225" s="253"/>
      <c r="Q225" s="253"/>
      <c r="R225" s="253"/>
      <c r="S225" s="253"/>
      <c r="T225" s="25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5" t="s">
        <v>137</v>
      </c>
      <c r="AU225" s="255" t="s">
        <v>86</v>
      </c>
      <c r="AV225" s="14" t="s">
        <v>86</v>
      </c>
      <c r="AW225" s="14" t="s">
        <v>32</v>
      </c>
      <c r="AX225" s="14" t="s">
        <v>84</v>
      </c>
      <c r="AY225" s="255" t="s">
        <v>128</v>
      </c>
    </row>
    <row r="226" s="2" customFormat="1" ht="78" customHeight="1">
      <c r="A226" s="39"/>
      <c r="B226" s="40"/>
      <c r="C226" s="220" t="s">
        <v>408</v>
      </c>
      <c r="D226" s="220" t="s">
        <v>131</v>
      </c>
      <c r="E226" s="221" t="s">
        <v>409</v>
      </c>
      <c r="F226" s="222" t="s">
        <v>410</v>
      </c>
      <c r="G226" s="223" t="s">
        <v>320</v>
      </c>
      <c r="H226" s="224">
        <v>110</v>
      </c>
      <c r="I226" s="225"/>
      <c r="J226" s="226">
        <f>ROUND(I226*H226,2)</f>
        <v>0</v>
      </c>
      <c r="K226" s="227"/>
      <c r="L226" s="45"/>
      <c r="M226" s="228" t="s">
        <v>1</v>
      </c>
      <c r="N226" s="229" t="s">
        <v>41</v>
      </c>
      <c r="O226" s="92"/>
      <c r="P226" s="230">
        <f>O226*H226</f>
        <v>0</v>
      </c>
      <c r="Q226" s="230">
        <v>0</v>
      </c>
      <c r="R226" s="230">
        <f>Q226*H226</f>
        <v>0</v>
      </c>
      <c r="S226" s="230">
        <v>0.255</v>
      </c>
      <c r="T226" s="231">
        <f>S226*H226</f>
        <v>28.050000000000001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2" t="s">
        <v>135</v>
      </c>
      <c r="AT226" s="232" t="s">
        <v>131</v>
      </c>
      <c r="AU226" s="232" t="s">
        <v>86</v>
      </c>
      <c r="AY226" s="18" t="s">
        <v>128</v>
      </c>
      <c r="BE226" s="233">
        <f>IF(N226="základní",J226,0)</f>
        <v>0</v>
      </c>
      <c r="BF226" s="233">
        <f>IF(N226="snížená",J226,0)</f>
        <v>0</v>
      </c>
      <c r="BG226" s="233">
        <f>IF(N226="zákl. přenesená",J226,0)</f>
        <v>0</v>
      </c>
      <c r="BH226" s="233">
        <f>IF(N226="sníž. přenesená",J226,0)</f>
        <v>0</v>
      </c>
      <c r="BI226" s="233">
        <f>IF(N226="nulová",J226,0)</f>
        <v>0</v>
      </c>
      <c r="BJ226" s="18" t="s">
        <v>84</v>
      </c>
      <c r="BK226" s="233">
        <f>ROUND(I226*H226,2)</f>
        <v>0</v>
      </c>
      <c r="BL226" s="18" t="s">
        <v>135</v>
      </c>
      <c r="BM226" s="232" t="s">
        <v>411</v>
      </c>
    </row>
    <row r="227" s="14" customFormat="1">
      <c r="A227" s="14"/>
      <c r="B227" s="245"/>
      <c r="C227" s="246"/>
      <c r="D227" s="236" t="s">
        <v>137</v>
      </c>
      <c r="E227" s="247" t="s">
        <v>1</v>
      </c>
      <c r="F227" s="248" t="s">
        <v>330</v>
      </c>
      <c r="G227" s="246"/>
      <c r="H227" s="249">
        <v>110</v>
      </c>
      <c r="I227" s="250"/>
      <c r="J227" s="246"/>
      <c r="K227" s="246"/>
      <c r="L227" s="251"/>
      <c r="M227" s="252"/>
      <c r="N227" s="253"/>
      <c r="O227" s="253"/>
      <c r="P227" s="253"/>
      <c r="Q227" s="253"/>
      <c r="R227" s="253"/>
      <c r="S227" s="253"/>
      <c r="T227" s="25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5" t="s">
        <v>137</v>
      </c>
      <c r="AU227" s="255" t="s">
        <v>86</v>
      </c>
      <c r="AV227" s="14" t="s">
        <v>86</v>
      </c>
      <c r="AW227" s="14" t="s">
        <v>32</v>
      </c>
      <c r="AX227" s="14" t="s">
        <v>84</v>
      </c>
      <c r="AY227" s="255" t="s">
        <v>128</v>
      </c>
    </row>
    <row r="228" s="2" customFormat="1" ht="66.75" customHeight="1">
      <c r="A228" s="39"/>
      <c r="B228" s="40"/>
      <c r="C228" s="220" t="s">
        <v>412</v>
      </c>
      <c r="D228" s="220" t="s">
        <v>131</v>
      </c>
      <c r="E228" s="221" t="s">
        <v>413</v>
      </c>
      <c r="F228" s="222" t="s">
        <v>414</v>
      </c>
      <c r="G228" s="223" t="s">
        <v>320</v>
      </c>
      <c r="H228" s="224">
        <v>2</v>
      </c>
      <c r="I228" s="225"/>
      <c r="J228" s="226">
        <f>ROUND(I228*H228,2)</f>
        <v>0</v>
      </c>
      <c r="K228" s="227"/>
      <c r="L228" s="45"/>
      <c r="M228" s="228" t="s">
        <v>1</v>
      </c>
      <c r="N228" s="229" t="s">
        <v>41</v>
      </c>
      <c r="O228" s="92"/>
      <c r="P228" s="230">
        <f>O228*H228</f>
        <v>0</v>
      </c>
      <c r="Q228" s="230">
        <v>0</v>
      </c>
      <c r="R228" s="230">
        <f>Q228*H228</f>
        <v>0</v>
      </c>
      <c r="S228" s="230">
        <v>0.32000000000000001</v>
      </c>
      <c r="T228" s="231">
        <f>S228*H228</f>
        <v>0.64000000000000001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2" t="s">
        <v>135</v>
      </c>
      <c r="AT228" s="232" t="s">
        <v>131</v>
      </c>
      <c r="AU228" s="232" t="s">
        <v>86</v>
      </c>
      <c r="AY228" s="18" t="s">
        <v>128</v>
      </c>
      <c r="BE228" s="233">
        <f>IF(N228="základní",J228,0)</f>
        <v>0</v>
      </c>
      <c r="BF228" s="233">
        <f>IF(N228="snížená",J228,0)</f>
        <v>0</v>
      </c>
      <c r="BG228" s="233">
        <f>IF(N228="zákl. přenesená",J228,0)</f>
        <v>0</v>
      </c>
      <c r="BH228" s="233">
        <f>IF(N228="sníž. přenesená",J228,0)</f>
        <v>0</v>
      </c>
      <c r="BI228" s="233">
        <f>IF(N228="nulová",J228,0)</f>
        <v>0</v>
      </c>
      <c r="BJ228" s="18" t="s">
        <v>84</v>
      </c>
      <c r="BK228" s="233">
        <f>ROUND(I228*H228,2)</f>
        <v>0</v>
      </c>
      <c r="BL228" s="18" t="s">
        <v>135</v>
      </c>
      <c r="BM228" s="232" t="s">
        <v>415</v>
      </c>
    </row>
    <row r="229" s="14" customFormat="1">
      <c r="A229" s="14"/>
      <c r="B229" s="245"/>
      <c r="C229" s="246"/>
      <c r="D229" s="236" t="s">
        <v>137</v>
      </c>
      <c r="E229" s="247" t="s">
        <v>1</v>
      </c>
      <c r="F229" s="248" t="s">
        <v>86</v>
      </c>
      <c r="G229" s="246"/>
      <c r="H229" s="249">
        <v>2</v>
      </c>
      <c r="I229" s="250"/>
      <c r="J229" s="246"/>
      <c r="K229" s="246"/>
      <c r="L229" s="251"/>
      <c r="M229" s="252"/>
      <c r="N229" s="253"/>
      <c r="O229" s="253"/>
      <c r="P229" s="253"/>
      <c r="Q229" s="253"/>
      <c r="R229" s="253"/>
      <c r="S229" s="253"/>
      <c r="T229" s="25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5" t="s">
        <v>137</v>
      </c>
      <c r="AU229" s="255" t="s">
        <v>86</v>
      </c>
      <c r="AV229" s="14" t="s">
        <v>86</v>
      </c>
      <c r="AW229" s="14" t="s">
        <v>32</v>
      </c>
      <c r="AX229" s="14" t="s">
        <v>84</v>
      </c>
      <c r="AY229" s="255" t="s">
        <v>128</v>
      </c>
    </row>
    <row r="230" s="2" customFormat="1" ht="66.75" customHeight="1">
      <c r="A230" s="39"/>
      <c r="B230" s="40"/>
      <c r="C230" s="220" t="s">
        <v>416</v>
      </c>
      <c r="D230" s="220" t="s">
        <v>131</v>
      </c>
      <c r="E230" s="221" t="s">
        <v>417</v>
      </c>
      <c r="F230" s="222" t="s">
        <v>418</v>
      </c>
      <c r="G230" s="223" t="s">
        <v>320</v>
      </c>
      <c r="H230" s="224">
        <v>85</v>
      </c>
      <c r="I230" s="225"/>
      <c r="J230" s="226">
        <f>ROUND(I230*H230,2)</f>
        <v>0</v>
      </c>
      <c r="K230" s="227"/>
      <c r="L230" s="45"/>
      <c r="M230" s="228" t="s">
        <v>1</v>
      </c>
      <c r="N230" s="229" t="s">
        <v>41</v>
      </c>
      <c r="O230" s="92"/>
      <c r="P230" s="230">
        <f>O230*H230</f>
        <v>0</v>
      </c>
      <c r="Q230" s="230">
        <v>0</v>
      </c>
      <c r="R230" s="230">
        <f>Q230*H230</f>
        <v>0</v>
      </c>
      <c r="S230" s="230">
        <v>0.41699999999999998</v>
      </c>
      <c r="T230" s="231">
        <f>S230*H230</f>
        <v>35.445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2" t="s">
        <v>135</v>
      </c>
      <c r="AT230" s="232" t="s">
        <v>131</v>
      </c>
      <c r="AU230" s="232" t="s">
        <v>86</v>
      </c>
      <c r="AY230" s="18" t="s">
        <v>128</v>
      </c>
      <c r="BE230" s="233">
        <f>IF(N230="základní",J230,0)</f>
        <v>0</v>
      </c>
      <c r="BF230" s="233">
        <f>IF(N230="snížená",J230,0)</f>
        <v>0</v>
      </c>
      <c r="BG230" s="233">
        <f>IF(N230="zákl. přenesená",J230,0)</f>
        <v>0</v>
      </c>
      <c r="BH230" s="233">
        <f>IF(N230="sníž. přenesená",J230,0)</f>
        <v>0</v>
      </c>
      <c r="BI230" s="233">
        <f>IF(N230="nulová",J230,0)</f>
        <v>0</v>
      </c>
      <c r="BJ230" s="18" t="s">
        <v>84</v>
      </c>
      <c r="BK230" s="233">
        <f>ROUND(I230*H230,2)</f>
        <v>0</v>
      </c>
      <c r="BL230" s="18" t="s">
        <v>135</v>
      </c>
      <c r="BM230" s="232" t="s">
        <v>419</v>
      </c>
    </row>
    <row r="231" s="13" customFormat="1">
      <c r="A231" s="13"/>
      <c r="B231" s="234"/>
      <c r="C231" s="235"/>
      <c r="D231" s="236" t="s">
        <v>137</v>
      </c>
      <c r="E231" s="237" t="s">
        <v>1</v>
      </c>
      <c r="F231" s="238" t="s">
        <v>420</v>
      </c>
      <c r="G231" s="235"/>
      <c r="H231" s="237" t="s">
        <v>1</v>
      </c>
      <c r="I231" s="239"/>
      <c r="J231" s="235"/>
      <c r="K231" s="235"/>
      <c r="L231" s="240"/>
      <c r="M231" s="241"/>
      <c r="N231" s="242"/>
      <c r="O231" s="242"/>
      <c r="P231" s="242"/>
      <c r="Q231" s="242"/>
      <c r="R231" s="242"/>
      <c r="S231" s="242"/>
      <c r="T231" s="24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4" t="s">
        <v>137</v>
      </c>
      <c r="AU231" s="244" t="s">
        <v>86</v>
      </c>
      <c r="AV231" s="13" t="s">
        <v>84</v>
      </c>
      <c r="AW231" s="13" t="s">
        <v>32</v>
      </c>
      <c r="AX231" s="13" t="s">
        <v>76</v>
      </c>
      <c r="AY231" s="244" t="s">
        <v>128</v>
      </c>
    </row>
    <row r="232" s="14" customFormat="1">
      <c r="A232" s="14"/>
      <c r="B232" s="245"/>
      <c r="C232" s="246"/>
      <c r="D232" s="236" t="s">
        <v>137</v>
      </c>
      <c r="E232" s="247" t="s">
        <v>1</v>
      </c>
      <c r="F232" s="248" t="s">
        <v>421</v>
      </c>
      <c r="G232" s="246"/>
      <c r="H232" s="249">
        <v>85</v>
      </c>
      <c r="I232" s="250"/>
      <c r="J232" s="246"/>
      <c r="K232" s="246"/>
      <c r="L232" s="251"/>
      <c r="M232" s="252"/>
      <c r="N232" s="253"/>
      <c r="O232" s="253"/>
      <c r="P232" s="253"/>
      <c r="Q232" s="253"/>
      <c r="R232" s="253"/>
      <c r="S232" s="253"/>
      <c r="T232" s="25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5" t="s">
        <v>137</v>
      </c>
      <c r="AU232" s="255" t="s">
        <v>86</v>
      </c>
      <c r="AV232" s="14" t="s">
        <v>86</v>
      </c>
      <c r="AW232" s="14" t="s">
        <v>32</v>
      </c>
      <c r="AX232" s="14" t="s">
        <v>84</v>
      </c>
      <c r="AY232" s="255" t="s">
        <v>128</v>
      </c>
    </row>
    <row r="233" s="2" customFormat="1" ht="66.75" customHeight="1">
      <c r="A233" s="39"/>
      <c r="B233" s="40"/>
      <c r="C233" s="220" t="s">
        <v>422</v>
      </c>
      <c r="D233" s="220" t="s">
        <v>131</v>
      </c>
      <c r="E233" s="221" t="s">
        <v>423</v>
      </c>
      <c r="F233" s="222" t="s">
        <v>424</v>
      </c>
      <c r="G233" s="223" t="s">
        <v>320</v>
      </c>
      <c r="H233" s="224">
        <v>252</v>
      </c>
      <c r="I233" s="225"/>
      <c r="J233" s="226">
        <f>ROUND(I233*H233,2)</f>
        <v>0</v>
      </c>
      <c r="K233" s="227"/>
      <c r="L233" s="45"/>
      <c r="M233" s="228" t="s">
        <v>1</v>
      </c>
      <c r="N233" s="229" t="s">
        <v>41</v>
      </c>
      <c r="O233" s="92"/>
      <c r="P233" s="230">
        <f>O233*H233</f>
        <v>0</v>
      </c>
      <c r="Q233" s="230">
        <v>0</v>
      </c>
      <c r="R233" s="230">
        <f>Q233*H233</f>
        <v>0</v>
      </c>
      <c r="S233" s="230">
        <v>0.28999999999999998</v>
      </c>
      <c r="T233" s="231">
        <f>S233*H233</f>
        <v>73.079999999999998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2" t="s">
        <v>135</v>
      </c>
      <c r="AT233" s="232" t="s">
        <v>131</v>
      </c>
      <c r="AU233" s="232" t="s">
        <v>86</v>
      </c>
      <c r="AY233" s="18" t="s">
        <v>128</v>
      </c>
      <c r="BE233" s="233">
        <f>IF(N233="základní",J233,0)</f>
        <v>0</v>
      </c>
      <c r="BF233" s="233">
        <f>IF(N233="snížená",J233,0)</f>
        <v>0</v>
      </c>
      <c r="BG233" s="233">
        <f>IF(N233="zákl. přenesená",J233,0)</f>
        <v>0</v>
      </c>
      <c r="BH233" s="233">
        <f>IF(N233="sníž. přenesená",J233,0)</f>
        <v>0</v>
      </c>
      <c r="BI233" s="233">
        <f>IF(N233="nulová",J233,0)</f>
        <v>0</v>
      </c>
      <c r="BJ233" s="18" t="s">
        <v>84</v>
      </c>
      <c r="BK233" s="233">
        <f>ROUND(I233*H233,2)</f>
        <v>0</v>
      </c>
      <c r="BL233" s="18" t="s">
        <v>135</v>
      </c>
      <c r="BM233" s="232" t="s">
        <v>425</v>
      </c>
    </row>
    <row r="234" s="14" customFormat="1">
      <c r="A234" s="14"/>
      <c r="B234" s="245"/>
      <c r="C234" s="246"/>
      <c r="D234" s="236" t="s">
        <v>137</v>
      </c>
      <c r="E234" s="247" t="s">
        <v>1</v>
      </c>
      <c r="F234" s="248" t="s">
        <v>426</v>
      </c>
      <c r="G234" s="246"/>
      <c r="H234" s="249">
        <v>252</v>
      </c>
      <c r="I234" s="250"/>
      <c r="J234" s="246"/>
      <c r="K234" s="246"/>
      <c r="L234" s="251"/>
      <c r="M234" s="252"/>
      <c r="N234" s="253"/>
      <c r="O234" s="253"/>
      <c r="P234" s="253"/>
      <c r="Q234" s="253"/>
      <c r="R234" s="253"/>
      <c r="S234" s="253"/>
      <c r="T234" s="25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5" t="s">
        <v>137</v>
      </c>
      <c r="AU234" s="255" t="s">
        <v>86</v>
      </c>
      <c r="AV234" s="14" t="s">
        <v>86</v>
      </c>
      <c r="AW234" s="14" t="s">
        <v>32</v>
      </c>
      <c r="AX234" s="14" t="s">
        <v>84</v>
      </c>
      <c r="AY234" s="255" t="s">
        <v>128</v>
      </c>
    </row>
    <row r="235" s="2" customFormat="1" ht="66.75" customHeight="1">
      <c r="A235" s="39"/>
      <c r="B235" s="40"/>
      <c r="C235" s="220" t="s">
        <v>427</v>
      </c>
      <c r="D235" s="220" t="s">
        <v>131</v>
      </c>
      <c r="E235" s="221" t="s">
        <v>428</v>
      </c>
      <c r="F235" s="222" t="s">
        <v>429</v>
      </c>
      <c r="G235" s="223" t="s">
        <v>320</v>
      </c>
      <c r="H235" s="224">
        <v>900</v>
      </c>
      <c r="I235" s="225"/>
      <c r="J235" s="226">
        <f>ROUND(I235*H235,2)</f>
        <v>0</v>
      </c>
      <c r="K235" s="227"/>
      <c r="L235" s="45"/>
      <c r="M235" s="228" t="s">
        <v>1</v>
      </c>
      <c r="N235" s="229" t="s">
        <v>41</v>
      </c>
      <c r="O235" s="92"/>
      <c r="P235" s="230">
        <f>O235*H235</f>
        <v>0</v>
      </c>
      <c r="Q235" s="230">
        <v>0</v>
      </c>
      <c r="R235" s="230">
        <f>Q235*H235</f>
        <v>0</v>
      </c>
      <c r="S235" s="230">
        <v>0.44</v>
      </c>
      <c r="T235" s="231">
        <f>S235*H235</f>
        <v>396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2" t="s">
        <v>135</v>
      </c>
      <c r="AT235" s="232" t="s">
        <v>131</v>
      </c>
      <c r="AU235" s="232" t="s">
        <v>86</v>
      </c>
      <c r="AY235" s="18" t="s">
        <v>128</v>
      </c>
      <c r="BE235" s="233">
        <f>IF(N235="základní",J235,0)</f>
        <v>0</v>
      </c>
      <c r="BF235" s="233">
        <f>IF(N235="snížená",J235,0)</f>
        <v>0</v>
      </c>
      <c r="BG235" s="233">
        <f>IF(N235="zákl. přenesená",J235,0)</f>
        <v>0</v>
      </c>
      <c r="BH235" s="233">
        <f>IF(N235="sníž. přenesená",J235,0)</f>
        <v>0</v>
      </c>
      <c r="BI235" s="233">
        <f>IF(N235="nulová",J235,0)</f>
        <v>0</v>
      </c>
      <c r="BJ235" s="18" t="s">
        <v>84</v>
      </c>
      <c r="BK235" s="233">
        <f>ROUND(I235*H235,2)</f>
        <v>0</v>
      </c>
      <c r="BL235" s="18" t="s">
        <v>135</v>
      </c>
      <c r="BM235" s="232" t="s">
        <v>430</v>
      </c>
    </row>
    <row r="236" s="14" customFormat="1">
      <c r="A236" s="14"/>
      <c r="B236" s="245"/>
      <c r="C236" s="246"/>
      <c r="D236" s="236" t="s">
        <v>137</v>
      </c>
      <c r="E236" s="247" t="s">
        <v>1</v>
      </c>
      <c r="F236" s="248" t="s">
        <v>431</v>
      </c>
      <c r="G236" s="246"/>
      <c r="H236" s="249">
        <v>900</v>
      </c>
      <c r="I236" s="250"/>
      <c r="J236" s="246"/>
      <c r="K236" s="246"/>
      <c r="L236" s="251"/>
      <c r="M236" s="252"/>
      <c r="N236" s="253"/>
      <c r="O236" s="253"/>
      <c r="P236" s="253"/>
      <c r="Q236" s="253"/>
      <c r="R236" s="253"/>
      <c r="S236" s="253"/>
      <c r="T236" s="254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5" t="s">
        <v>137</v>
      </c>
      <c r="AU236" s="255" t="s">
        <v>86</v>
      </c>
      <c r="AV236" s="14" t="s">
        <v>86</v>
      </c>
      <c r="AW236" s="14" t="s">
        <v>32</v>
      </c>
      <c r="AX236" s="14" t="s">
        <v>84</v>
      </c>
      <c r="AY236" s="255" t="s">
        <v>128</v>
      </c>
    </row>
    <row r="237" s="2" customFormat="1" ht="62.7" customHeight="1">
      <c r="A237" s="39"/>
      <c r="B237" s="40"/>
      <c r="C237" s="220" t="s">
        <v>432</v>
      </c>
      <c r="D237" s="220" t="s">
        <v>131</v>
      </c>
      <c r="E237" s="221" t="s">
        <v>433</v>
      </c>
      <c r="F237" s="222" t="s">
        <v>434</v>
      </c>
      <c r="G237" s="223" t="s">
        <v>320</v>
      </c>
      <c r="H237" s="224">
        <v>50</v>
      </c>
      <c r="I237" s="225"/>
      <c r="J237" s="226">
        <f>ROUND(I237*H237,2)</f>
        <v>0</v>
      </c>
      <c r="K237" s="227"/>
      <c r="L237" s="45"/>
      <c r="M237" s="228" t="s">
        <v>1</v>
      </c>
      <c r="N237" s="229" t="s">
        <v>41</v>
      </c>
      <c r="O237" s="92"/>
      <c r="P237" s="230">
        <f>O237*H237</f>
        <v>0</v>
      </c>
      <c r="Q237" s="230">
        <v>0</v>
      </c>
      <c r="R237" s="230">
        <f>Q237*H237</f>
        <v>0</v>
      </c>
      <c r="S237" s="230">
        <v>0.32500000000000001</v>
      </c>
      <c r="T237" s="231">
        <f>S237*H237</f>
        <v>16.25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2" t="s">
        <v>135</v>
      </c>
      <c r="AT237" s="232" t="s">
        <v>131</v>
      </c>
      <c r="AU237" s="232" t="s">
        <v>86</v>
      </c>
      <c r="AY237" s="18" t="s">
        <v>128</v>
      </c>
      <c r="BE237" s="233">
        <f>IF(N237="základní",J237,0)</f>
        <v>0</v>
      </c>
      <c r="BF237" s="233">
        <f>IF(N237="snížená",J237,0)</f>
        <v>0</v>
      </c>
      <c r="BG237" s="233">
        <f>IF(N237="zákl. přenesená",J237,0)</f>
        <v>0</v>
      </c>
      <c r="BH237" s="233">
        <f>IF(N237="sníž. přenesená",J237,0)</f>
        <v>0</v>
      </c>
      <c r="BI237" s="233">
        <f>IF(N237="nulová",J237,0)</f>
        <v>0</v>
      </c>
      <c r="BJ237" s="18" t="s">
        <v>84</v>
      </c>
      <c r="BK237" s="233">
        <f>ROUND(I237*H237,2)</f>
        <v>0</v>
      </c>
      <c r="BL237" s="18" t="s">
        <v>135</v>
      </c>
      <c r="BM237" s="232" t="s">
        <v>435</v>
      </c>
    </row>
    <row r="238" s="14" customFormat="1">
      <c r="A238" s="14"/>
      <c r="B238" s="245"/>
      <c r="C238" s="246"/>
      <c r="D238" s="236" t="s">
        <v>137</v>
      </c>
      <c r="E238" s="247" t="s">
        <v>1</v>
      </c>
      <c r="F238" s="248" t="s">
        <v>436</v>
      </c>
      <c r="G238" s="246"/>
      <c r="H238" s="249">
        <v>50</v>
      </c>
      <c r="I238" s="250"/>
      <c r="J238" s="246"/>
      <c r="K238" s="246"/>
      <c r="L238" s="251"/>
      <c r="M238" s="252"/>
      <c r="N238" s="253"/>
      <c r="O238" s="253"/>
      <c r="P238" s="253"/>
      <c r="Q238" s="253"/>
      <c r="R238" s="253"/>
      <c r="S238" s="253"/>
      <c r="T238" s="25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5" t="s">
        <v>137</v>
      </c>
      <c r="AU238" s="255" t="s">
        <v>86</v>
      </c>
      <c r="AV238" s="14" t="s">
        <v>86</v>
      </c>
      <c r="AW238" s="14" t="s">
        <v>32</v>
      </c>
      <c r="AX238" s="14" t="s">
        <v>84</v>
      </c>
      <c r="AY238" s="255" t="s">
        <v>128</v>
      </c>
    </row>
    <row r="239" s="2" customFormat="1" ht="49.05" customHeight="1">
      <c r="A239" s="39"/>
      <c r="B239" s="40"/>
      <c r="C239" s="220" t="s">
        <v>437</v>
      </c>
      <c r="D239" s="220" t="s">
        <v>131</v>
      </c>
      <c r="E239" s="221" t="s">
        <v>438</v>
      </c>
      <c r="F239" s="222" t="s">
        <v>439</v>
      </c>
      <c r="G239" s="223" t="s">
        <v>320</v>
      </c>
      <c r="H239" s="224">
        <v>5</v>
      </c>
      <c r="I239" s="225"/>
      <c r="J239" s="226">
        <f>ROUND(I239*H239,2)</f>
        <v>0</v>
      </c>
      <c r="K239" s="227"/>
      <c r="L239" s="45"/>
      <c r="M239" s="228" t="s">
        <v>1</v>
      </c>
      <c r="N239" s="229" t="s">
        <v>41</v>
      </c>
      <c r="O239" s="92"/>
      <c r="P239" s="230">
        <f>O239*H239</f>
        <v>0</v>
      </c>
      <c r="Q239" s="230">
        <v>5.0000000000000002E-05</v>
      </c>
      <c r="R239" s="230">
        <f>Q239*H239</f>
        <v>0.00025000000000000001</v>
      </c>
      <c r="S239" s="230">
        <v>0.128</v>
      </c>
      <c r="T239" s="231">
        <f>S239*H239</f>
        <v>0.64000000000000001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2" t="s">
        <v>135</v>
      </c>
      <c r="AT239" s="232" t="s">
        <v>131</v>
      </c>
      <c r="AU239" s="232" t="s">
        <v>86</v>
      </c>
      <c r="AY239" s="18" t="s">
        <v>128</v>
      </c>
      <c r="BE239" s="233">
        <f>IF(N239="základní",J239,0)</f>
        <v>0</v>
      </c>
      <c r="BF239" s="233">
        <f>IF(N239="snížená",J239,0)</f>
        <v>0</v>
      </c>
      <c r="BG239" s="233">
        <f>IF(N239="zákl. přenesená",J239,0)</f>
        <v>0</v>
      </c>
      <c r="BH239" s="233">
        <f>IF(N239="sníž. přenesená",J239,0)</f>
        <v>0</v>
      </c>
      <c r="BI239" s="233">
        <f>IF(N239="nulová",J239,0)</f>
        <v>0</v>
      </c>
      <c r="BJ239" s="18" t="s">
        <v>84</v>
      </c>
      <c r="BK239" s="233">
        <f>ROUND(I239*H239,2)</f>
        <v>0</v>
      </c>
      <c r="BL239" s="18" t="s">
        <v>135</v>
      </c>
      <c r="BM239" s="232" t="s">
        <v>440</v>
      </c>
    </row>
    <row r="240" s="14" customFormat="1">
      <c r="A240" s="14"/>
      <c r="B240" s="245"/>
      <c r="C240" s="246"/>
      <c r="D240" s="236" t="s">
        <v>137</v>
      </c>
      <c r="E240" s="247" t="s">
        <v>1</v>
      </c>
      <c r="F240" s="248" t="s">
        <v>127</v>
      </c>
      <c r="G240" s="246"/>
      <c r="H240" s="249">
        <v>5</v>
      </c>
      <c r="I240" s="250"/>
      <c r="J240" s="246"/>
      <c r="K240" s="246"/>
      <c r="L240" s="251"/>
      <c r="M240" s="252"/>
      <c r="N240" s="253"/>
      <c r="O240" s="253"/>
      <c r="P240" s="253"/>
      <c r="Q240" s="253"/>
      <c r="R240" s="253"/>
      <c r="S240" s="253"/>
      <c r="T240" s="25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5" t="s">
        <v>137</v>
      </c>
      <c r="AU240" s="255" t="s">
        <v>86</v>
      </c>
      <c r="AV240" s="14" t="s">
        <v>86</v>
      </c>
      <c r="AW240" s="14" t="s">
        <v>32</v>
      </c>
      <c r="AX240" s="14" t="s">
        <v>84</v>
      </c>
      <c r="AY240" s="255" t="s">
        <v>128</v>
      </c>
    </row>
    <row r="241" s="2" customFormat="1" ht="55.5" customHeight="1">
      <c r="A241" s="39"/>
      <c r="B241" s="40"/>
      <c r="C241" s="220" t="s">
        <v>441</v>
      </c>
      <c r="D241" s="220" t="s">
        <v>131</v>
      </c>
      <c r="E241" s="221" t="s">
        <v>442</v>
      </c>
      <c r="F241" s="222" t="s">
        <v>443</v>
      </c>
      <c r="G241" s="223" t="s">
        <v>320</v>
      </c>
      <c r="H241" s="224">
        <v>900</v>
      </c>
      <c r="I241" s="225"/>
      <c r="J241" s="226">
        <f>ROUND(I241*H241,2)</f>
        <v>0</v>
      </c>
      <c r="K241" s="227"/>
      <c r="L241" s="45"/>
      <c r="M241" s="228" t="s">
        <v>1</v>
      </c>
      <c r="N241" s="229" t="s">
        <v>41</v>
      </c>
      <c r="O241" s="92"/>
      <c r="P241" s="230">
        <f>O241*H241</f>
        <v>0</v>
      </c>
      <c r="Q241" s="230">
        <v>0.00024000000000000001</v>
      </c>
      <c r="R241" s="230">
        <f>Q241*H241</f>
        <v>0.216</v>
      </c>
      <c r="S241" s="230">
        <v>0.51200000000000001</v>
      </c>
      <c r="T241" s="231">
        <f>S241*H241</f>
        <v>460.80000000000001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2" t="s">
        <v>135</v>
      </c>
      <c r="AT241" s="232" t="s">
        <v>131</v>
      </c>
      <c r="AU241" s="232" t="s">
        <v>86</v>
      </c>
      <c r="AY241" s="18" t="s">
        <v>128</v>
      </c>
      <c r="BE241" s="233">
        <f>IF(N241="základní",J241,0)</f>
        <v>0</v>
      </c>
      <c r="BF241" s="233">
        <f>IF(N241="snížená",J241,0)</f>
        <v>0</v>
      </c>
      <c r="BG241" s="233">
        <f>IF(N241="zákl. přenesená",J241,0)</f>
        <v>0</v>
      </c>
      <c r="BH241" s="233">
        <f>IF(N241="sníž. přenesená",J241,0)</f>
        <v>0</v>
      </c>
      <c r="BI241" s="233">
        <f>IF(N241="nulová",J241,0)</f>
        <v>0</v>
      </c>
      <c r="BJ241" s="18" t="s">
        <v>84</v>
      </c>
      <c r="BK241" s="233">
        <f>ROUND(I241*H241,2)</f>
        <v>0</v>
      </c>
      <c r="BL241" s="18" t="s">
        <v>135</v>
      </c>
      <c r="BM241" s="232" t="s">
        <v>444</v>
      </c>
    </row>
    <row r="242" s="13" customFormat="1">
      <c r="A242" s="13"/>
      <c r="B242" s="234"/>
      <c r="C242" s="235"/>
      <c r="D242" s="236" t="s">
        <v>137</v>
      </c>
      <c r="E242" s="237" t="s">
        <v>1</v>
      </c>
      <c r="F242" s="238" t="s">
        <v>445</v>
      </c>
      <c r="G242" s="235"/>
      <c r="H242" s="237" t="s">
        <v>1</v>
      </c>
      <c r="I242" s="239"/>
      <c r="J242" s="235"/>
      <c r="K242" s="235"/>
      <c r="L242" s="240"/>
      <c r="M242" s="241"/>
      <c r="N242" s="242"/>
      <c r="O242" s="242"/>
      <c r="P242" s="242"/>
      <c r="Q242" s="242"/>
      <c r="R242" s="242"/>
      <c r="S242" s="242"/>
      <c r="T242" s="24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4" t="s">
        <v>137</v>
      </c>
      <c r="AU242" s="244" t="s">
        <v>86</v>
      </c>
      <c r="AV242" s="13" t="s">
        <v>84</v>
      </c>
      <c r="AW242" s="13" t="s">
        <v>32</v>
      </c>
      <c r="AX242" s="13" t="s">
        <v>76</v>
      </c>
      <c r="AY242" s="244" t="s">
        <v>128</v>
      </c>
    </row>
    <row r="243" s="14" customFormat="1">
      <c r="A243" s="14"/>
      <c r="B243" s="245"/>
      <c r="C243" s="246"/>
      <c r="D243" s="236" t="s">
        <v>137</v>
      </c>
      <c r="E243" s="247" t="s">
        <v>1</v>
      </c>
      <c r="F243" s="248" t="s">
        <v>431</v>
      </c>
      <c r="G243" s="246"/>
      <c r="H243" s="249">
        <v>900</v>
      </c>
      <c r="I243" s="250"/>
      <c r="J243" s="246"/>
      <c r="K243" s="246"/>
      <c r="L243" s="251"/>
      <c r="M243" s="252"/>
      <c r="N243" s="253"/>
      <c r="O243" s="253"/>
      <c r="P243" s="253"/>
      <c r="Q243" s="253"/>
      <c r="R243" s="253"/>
      <c r="S243" s="253"/>
      <c r="T243" s="25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5" t="s">
        <v>137</v>
      </c>
      <c r="AU243" s="255" t="s">
        <v>86</v>
      </c>
      <c r="AV243" s="14" t="s">
        <v>86</v>
      </c>
      <c r="AW243" s="14" t="s">
        <v>32</v>
      </c>
      <c r="AX243" s="14" t="s">
        <v>84</v>
      </c>
      <c r="AY243" s="255" t="s">
        <v>128</v>
      </c>
    </row>
    <row r="244" s="2" customFormat="1" ht="49.05" customHeight="1">
      <c r="A244" s="39"/>
      <c r="B244" s="40"/>
      <c r="C244" s="220" t="s">
        <v>446</v>
      </c>
      <c r="D244" s="220" t="s">
        <v>131</v>
      </c>
      <c r="E244" s="221" t="s">
        <v>447</v>
      </c>
      <c r="F244" s="222" t="s">
        <v>448</v>
      </c>
      <c r="G244" s="223" t="s">
        <v>449</v>
      </c>
      <c r="H244" s="224">
        <v>530</v>
      </c>
      <c r="I244" s="225"/>
      <c r="J244" s="226">
        <f>ROUND(I244*H244,2)</f>
        <v>0</v>
      </c>
      <c r="K244" s="227"/>
      <c r="L244" s="45"/>
      <c r="M244" s="228" t="s">
        <v>1</v>
      </c>
      <c r="N244" s="229" t="s">
        <v>41</v>
      </c>
      <c r="O244" s="92"/>
      <c r="P244" s="230">
        <f>O244*H244</f>
        <v>0</v>
      </c>
      <c r="Q244" s="230">
        <v>0</v>
      </c>
      <c r="R244" s="230">
        <f>Q244*H244</f>
        <v>0</v>
      </c>
      <c r="S244" s="230">
        <v>0.20499999999999999</v>
      </c>
      <c r="T244" s="231">
        <f>S244*H244</f>
        <v>108.64999999999999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2" t="s">
        <v>135</v>
      </c>
      <c r="AT244" s="232" t="s">
        <v>131</v>
      </c>
      <c r="AU244" s="232" t="s">
        <v>86</v>
      </c>
      <c r="AY244" s="18" t="s">
        <v>128</v>
      </c>
      <c r="BE244" s="233">
        <f>IF(N244="základní",J244,0)</f>
        <v>0</v>
      </c>
      <c r="BF244" s="233">
        <f>IF(N244="snížená",J244,0)</f>
        <v>0</v>
      </c>
      <c r="BG244" s="233">
        <f>IF(N244="zákl. přenesená",J244,0)</f>
        <v>0</v>
      </c>
      <c r="BH244" s="233">
        <f>IF(N244="sníž. přenesená",J244,0)</f>
        <v>0</v>
      </c>
      <c r="BI244" s="233">
        <f>IF(N244="nulová",J244,0)</f>
        <v>0</v>
      </c>
      <c r="BJ244" s="18" t="s">
        <v>84</v>
      </c>
      <c r="BK244" s="233">
        <f>ROUND(I244*H244,2)</f>
        <v>0</v>
      </c>
      <c r="BL244" s="18" t="s">
        <v>135</v>
      </c>
      <c r="BM244" s="232" t="s">
        <v>450</v>
      </c>
    </row>
    <row r="245" s="14" customFormat="1">
      <c r="A245" s="14"/>
      <c r="B245" s="245"/>
      <c r="C245" s="246"/>
      <c r="D245" s="236" t="s">
        <v>137</v>
      </c>
      <c r="E245" s="247" t="s">
        <v>1</v>
      </c>
      <c r="F245" s="248" t="s">
        <v>451</v>
      </c>
      <c r="G245" s="246"/>
      <c r="H245" s="249">
        <v>530</v>
      </c>
      <c r="I245" s="250"/>
      <c r="J245" s="246"/>
      <c r="K245" s="246"/>
      <c r="L245" s="251"/>
      <c r="M245" s="252"/>
      <c r="N245" s="253"/>
      <c r="O245" s="253"/>
      <c r="P245" s="253"/>
      <c r="Q245" s="253"/>
      <c r="R245" s="253"/>
      <c r="S245" s="253"/>
      <c r="T245" s="25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5" t="s">
        <v>137</v>
      </c>
      <c r="AU245" s="255" t="s">
        <v>86</v>
      </c>
      <c r="AV245" s="14" t="s">
        <v>86</v>
      </c>
      <c r="AW245" s="14" t="s">
        <v>32</v>
      </c>
      <c r="AX245" s="14" t="s">
        <v>84</v>
      </c>
      <c r="AY245" s="255" t="s">
        <v>128</v>
      </c>
    </row>
    <row r="246" s="2" customFormat="1" ht="55.5" customHeight="1">
      <c r="A246" s="39"/>
      <c r="B246" s="40"/>
      <c r="C246" s="220" t="s">
        <v>452</v>
      </c>
      <c r="D246" s="220" t="s">
        <v>131</v>
      </c>
      <c r="E246" s="221" t="s">
        <v>453</v>
      </c>
      <c r="F246" s="222" t="s">
        <v>454</v>
      </c>
      <c r="G246" s="223" t="s">
        <v>249</v>
      </c>
      <c r="H246" s="224">
        <v>0.29999999999999999</v>
      </c>
      <c r="I246" s="225"/>
      <c r="J246" s="226">
        <f>ROUND(I246*H246,2)</f>
        <v>0</v>
      </c>
      <c r="K246" s="227"/>
      <c r="L246" s="45"/>
      <c r="M246" s="228" t="s">
        <v>1</v>
      </c>
      <c r="N246" s="229" t="s">
        <v>41</v>
      </c>
      <c r="O246" s="92"/>
      <c r="P246" s="230">
        <f>O246*H246</f>
        <v>0</v>
      </c>
      <c r="Q246" s="230">
        <v>0</v>
      </c>
      <c r="R246" s="230">
        <f>Q246*H246</f>
        <v>0</v>
      </c>
      <c r="S246" s="230">
        <v>0</v>
      </c>
      <c r="T246" s="231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2" t="s">
        <v>135</v>
      </c>
      <c r="AT246" s="232" t="s">
        <v>131</v>
      </c>
      <c r="AU246" s="232" t="s">
        <v>86</v>
      </c>
      <c r="AY246" s="18" t="s">
        <v>128</v>
      </c>
      <c r="BE246" s="233">
        <f>IF(N246="základní",J246,0)</f>
        <v>0</v>
      </c>
      <c r="BF246" s="233">
        <f>IF(N246="snížená",J246,0)</f>
        <v>0</v>
      </c>
      <c r="BG246" s="233">
        <f>IF(N246="zákl. přenesená",J246,0)</f>
        <v>0</v>
      </c>
      <c r="BH246" s="233">
        <f>IF(N246="sníž. přenesená",J246,0)</f>
        <v>0</v>
      </c>
      <c r="BI246" s="233">
        <f>IF(N246="nulová",J246,0)</f>
        <v>0</v>
      </c>
      <c r="BJ246" s="18" t="s">
        <v>84</v>
      </c>
      <c r="BK246" s="233">
        <f>ROUND(I246*H246,2)</f>
        <v>0</v>
      </c>
      <c r="BL246" s="18" t="s">
        <v>135</v>
      </c>
      <c r="BM246" s="232" t="s">
        <v>455</v>
      </c>
    </row>
    <row r="247" s="13" customFormat="1">
      <c r="A247" s="13"/>
      <c r="B247" s="234"/>
      <c r="C247" s="235"/>
      <c r="D247" s="236" t="s">
        <v>137</v>
      </c>
      <c r="E247" s="237" t="s">
        <v>1</v>
      </c>
      <c r="F247" s="238" t="s">
        <v>456</v>
      </c>
      <c r="G247" s="235"/>
      <c r="H247" s="237" t="s">
        <v>1</v>
      </c>
      <c r="I247" s="239"/>
      <c r="J247" s="235"/>
      <c r="K247" s="235"/>
      <c r="L247" s="240"/>
      <c r="M247" s="241"/>
      <c r="N247" s="242"/>
      <c r="O247" s="242"/>
      <c r="P247" s="242"/>
      <c r="Q247" s="242"/>
      <c r="R247" s="242"/>
      <c r="S247" s="242"/>
      <c r="T247" s="24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4" t="s">
        <v>137</v>
      </c>
      <c r="AU247" s="244" t="s">
        <v>86</v>
      </c>
      <c r="AV247" s="13" t="s">
        <v>84</v>
      </c>
      <c r="AW247" s="13" t="s">
        <v>32</v>
      </c>
      <c r="AX247" s="13" t="s">
        <v>76</v>
      </c>
      <c r="AY247" s="244" t="s">
        <v>128</v>
      </c>
    </row>
    <row r="248" s="14" customFormat="1">
      <c r="A248" s="14"/>
      <c r="B248" s="245"/>
      <c r="C248" s="246"/>
      <c r="D248" s="236" t="s">
        <v>137</v>
      </c>
      <c r="E248" s="247" t="s">
        <v>1</v>
      </c>
      <c r="F248" s="248" t="s">
        <v>457</v>
      </c>
      <c r="G248" s="246"/>
      <c r="H248" s="249">
        <v>0.29999999999999999</v>
      </c>
      <c r="I248" s="250"/>
      <c r="J248" s="246"/>
      <c r="K248" s="246"/>
      <c r="L248" s="251"/>
      <c r="M248" s="252"/>
      <c r="N248" s="253"/>
      <c r="O248" s="253"/>
      <c r="P248" s="253"/>
      <c r="Q248" s="253"/>
      <c r="R248" s="253"/>
      <c r="S248" s="253"/>
      <c r="T248" s="25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5" t="s">
        <v>137</v>
      </c>
      <c r="AU248" s="255" t="s">
        <v>86</v>
      </c>
      <c r="AV248" s="14" t="s">
        <v>86</v>
      </c>
      <c r="AW248" s="14" t="s">
        <v>32</v>
      </c>
      <c r="AX248" s="14" t="s">
        <v>84</v>
      </c>
      <c r="AY248" s="255" t="s">
        <v>128</v>
      </c>
    </row>
    <row r="249" s="2" customFormat="1" ht="24.15" customHeight="1">
      <c r="A249" s="39"/>
      <c r="B249" s="40"/>
      <c r="C249" s="220" t="s">
        <v>458</v>
      </c>
      <c r="D249" s="220" t="s">
        <v>131</v>
      </c>
      <c r="E249" s="221" t="s">
        <v>459</v>
      </c>
      <c r="F249" s="222" t="s">
        <v>460</v>
      </c>
      <c r="G249" s="223" t="s">
        <v>367</v>
      </c>
      <c r="H249" s="224">
        <v>4</v>
      </c>
      <c r="I249" s="225"/>
      <c r="J249" s="226">
        <f>ROUND(I249*H249,2)</f>
        <v>0</v>
      </c>
      <c r="K249" s="227"/>
      <c r="L249" s="45"/>
      <c r="M249" s="228" t="s">
        <v>1</v>
      </c>
      <c r="N249" s="229" t="s">
        <v>41</v>
      </c>
      <c r="O249" s="92"/>
      <c r="P249" s="230">
        <f>O249*H249</f>
        <v>0</v>
      </c>
      <c r="Q249" s="230">
        <v>0</v>
      </c>
      <c r="R249" s="230">
        <f>Q249*H249</f>
        <v>0</v>
      </c>
      <c r="S249" s="230">
        <v>0.14999999999999999</v>
      </c>
      <c r="T249" s="231">
        <f>S249*H249</f>
        <v>0.59999999999999998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2" t="s">
        <v>135</v>
      </c>
      <c r="AT249" s="232" t="s">
        <v>131</v>
      </c>
      <c r="AU249" s="232" t="s">
        <v>86</v>
      </c>
      <c r="AY249" s="18" t="s">
        <v>128</v>
      </c>
      <c r="BE249" s="233">
        <f>IF(N249="základní",J249,0)</f>
        <v>0</v>
      </c>
      <c r="BF249" s="233">
        <f>IF(N249="snížená",J249,0)</f>
        <v>0</v>
      </c>
      <c r="BG249" s="233">
        <f>IF(N249="zákl. přenesená",J249,0)</f>
        <v>0</v>
      </c>
      <c r="BH249" s="233">
        <f>IF(N249="sníž. přenesená",J249,0)</f>
        <v>0</v>
      </c>
      <c r="BI249" s="233">
        <f>IF(N249="nulová",J249,0)</f>
        <v>0</v>
      </c>
      <c r="BJ249" s="18" t="s">
        <v>84</v>
      </c>
      <c r="BK249" s="233">
        <f>ROUND(I249*H249,2)</f>
        <v>0</v>
      </c>
      <c r="BL249" s="18" t="s">
        <v>135</v>
      </c>
      <c r="BM249" s="232" t="s">
        <v>461</v>
      </c>
    </row>
    <row r="250" s="13" customFormat="1">
      <c r="A250" s="13"/>
      <c r="B250" s="234"/>
      <c r="C250" s="235"/>
      <c r="D250" s="236" t="s">
        <v>137</v>
      </c>
      <c r="E250" s="237" t="s">
        <v>1</v>
      </c>
      <c r="F250" s="238" t="s">
        <v>462</v>
      </c>
      <c r="G250" s="235"/>
      <c r="H250" s="237" t="s">
        <v>1</v>
      </c>
      <c r="I250" s="239"/>
      <c r="J250" s="235"/>
      <c r="K250" s="235"/>
      <c r="L250" s="240"/>
      <c r="M250" s="241"/>
      <c r="N250" s="242"/>
      <c r="O250" s="242"/>
      <c r="P250" s="242"/>
      <c r="Q250" s="242"/>
      <c r="R250" s="242"/>
      <c r="S250" s="242"/>
      <c r="T250" s="24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4" t="s">
        <v>137</v>
      </c>
      <c r="AU250" s="244" t="s">
        <v>86</v>
      </c>
      <c r="AV250" s="13" t="s">
        <v>84</v>
      </c>
      <c r="AW250" s="13" t="s">
        <v>32</v>
      </c>
      <c r="AX250" s="13" t="s">
        <v>76</v>
      </c>
      <c r="AY250" s="244" t="s">
        <v>128</v>
      </c>
    </row>
    <row r="251" s="14" customFormat="1">
      <c r="A251" s="14"/>
      <c r="B251" s="245"/>
      <c r="C251" s="246"/>
      <c r="D251" s="236" t="s">
        <v>137</v>
      </c>
      <c r="E251" s="247" t="s">
        <v>1</v>
      </c>
      <c r="F251" s="248" t="s">
        <v>463</v>
      </c>
      <c r="G251" s="246"/>
      <c r="H251" s="249">
        <v>4</v>
      </c>
      <c r="I251" s="250"/>
      <c r="J251" s="246"/>
      <c r="K251" s="246"/>
      <c r="L251" s="251"/>
      <c r="M251" s="252"/>
      <c r="N251" s="253"/>
      <c r="O251" s="253"/>
      <c r="P251" s="253"/>
      <c r="Q251" s="253"/>
      <c r="R251" s="253"/>
      <c r="S251" s="253"/>
      <c r="T251" s="25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5" t="s">
        <v>137</v>
      </c>
      <c r="AU251" s="255" t="s">
        <v>86</v>
      </c>
      <c r="AV251" s="14" t="s">
        <v>86</v>
      </c>
      <c r="AW251" s="14" t="s">
        <v>32</v>
      </c>
      <c r="AX251" s="14" t="s">
        <v>84</v>
      </c>
      <c r="AY251" s="255" t="s">
        <v>128</v>
      </c>
    </row>
    <row r="252" s="2" customFormat="1" ht="24.15" customHeight="1">
      <c r="A252" s="39"/>
      <c r="B252" s="40"/>
      <c r="C252" s="220" t="s">
        <v>464</v>
      </c>
      <c r="D252" s="220" t="s">
        <v>131</v>
      </c>
      <c r="E252" s="221" t="s">
        <v>465</v>
      </c>
      <c r="F252" s="222" t="s">
        <v>466</v>
      </c>
      <c r="G252" s="223" t="s">
        <v>449</v>
      </c>
      <c r="H252" s="224">
        <v>100</v>
      </c>
      <c r="I252" s="225"/>
      <c r="J252" s="226">
        <f>ROUND(I252*H252,2)</f>
        <v>0</v>
      </c>
      <c r="K252" s="227"/>
      <c r="L252" s="45"/>
      <c r="M252" s="228" t="s">
        <v>1</v>
      </c>
      <c r="N252" s="229" t="s">
        <v>41</v>
      </c>
      <c r="O252" s="92"/>
      <c r="P252" s="230">
        <f>O252*H252</f>
        <v>0</v>
      </c>
      <c r="Q252" s="230">
        <v>0</v>
      </c>
      <c r="R252" s="230">
        <f>Q252*H252</f>
        <v>0</v>
      </c>
      <c r="S252" s="230">
        <v>0</v>
      </c>
      <c r="T252" s="231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2" t="s">
        <v>135</v>
      </c>
      <c r="AT252" s="232" t="s">
        <v>131</v>
      </c>
      <c r="AU252" s="232" t="s">
        <v>86</v>
      </c>
      <c r="AY252" s="18" t="s">
        <v>128</v>
      </c>
      <c r="BE252" s="233">
        <f>IF(N252="základní",J252,0)</f>
        <v>0</v>
      </c>
      <c r="BF252" s="233">
        <f>IF(N252="snížená",J252,0)</f>
        <v>0</v>
      </c>
      <c r="BG252" s="233">
        <f>IF(N252="zákl. přenesená",J252,0)</f>
        <v>0</v>
      </c>
      <c r="BH252" s="233">
        <f>IF(N252="sníž. přenesená",J252,0)</f>
        <v>0</v>
      </c>
      <c r="BI252" s="233">
        <f>IF(N252="nulová",J252,0)</f>
        <v>0</v>
      </c>
      <c r="BJ252" s="18" t="s">
        <v>84</v>
      </c>
      <c r="BK252" s="233">
        <f>ROUND(I252*H252,2)</f>
        <v>0</v>
      </c>
      <c r="BL252" s="18" t="s">
        <v>135</v>
      </c>
      <c r="BM252" s="232" t="s">
        <v>467</v>
      </c>
    </row>
    <row r="253" s="14" customFormat="1">
      <c r="A253" s="14"/>
      <c r="B253" s="245"/>
      <c r="C253" s="246"/>
      <c r="D253" s="236" t="s">
        <v>137</v>
      </c>
      <c r="E253" s="247" t="s">
        <v>1</v>
      </c>
      <c r="F253" s="248" t="s">
        <v>468</v>
      </c>
      <c r="G253" s="246"/>
      <c r="H253" s="249">
        <v>100</v>
      </c>
      <c r="I253" s="250"/>
      <c r="J253" s="246"/>
      <c r="K253" s="246"/>
      <c r="L253" s="251"/>
      <c r="M253" s="252"/>
      <c r="N253" s="253"/>
      <c r="O253" s="253"/>
      <c r="P253" s="253"/>
      <c r="Q253" s="253"/>
      <c r="R253" s="253"/>
      <c r="S253" s="253"/>
      <c r="T253" s="25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5" t="s">
        <v>137</v>
      </c>
      <c r="AU253" s="255" t="s">
        <v>86</v>
      </c>
      <c r="AV253" s="14" t="s">
        <v>86</v>
      </c>
      <c r="AW253" s="14" t="s">
        <v>32</v>
      </c>
      <c r="AX253" s="14" t="s">
        <v>84</v>
      </c>
      <c r="AY253" s="255" t="s">
        <v>128</v>
      </c>
    </row>
    <row r="254" s="2" customFormat="1" ht="24.15" customHeight="1">
      <c r="A254" s="39"/>
      <c r="B254" s="40"/>
      <c r="C254" s="220" t="s">
        <v>469</v>
      </c>
      <c r="D254" s="220" t="s">
        <v>131</v>
      </c>
      <c r="E254" s="221" t="s">
        <v>470</v>
      </c>
      <c r="F254" s="222" t="s">
        <v>471</v>
      </c>
      <c r="G254" s="223" t="s">
        <v>449</v>
      </c>
      <c r="H254" s="224">
        <v>40</v>
      </c>
      <c r="I254" s="225"/>
      <c r="J254" s="226">
        <f>ROUND(I254*H254,2)</f>
        <v>0</v>
      </c>
      <c r="K254" s="227"/>
      <c r="L254" s="45"/>
      <c r="M254" s="228" t="s">
        <v>1</v>
      </c>
      <c r="N254" s="229" t="s">
        <v>41</v>
      </c>
      <c r="O254" s="92"/>
      <c r="P254" s="230">
        <f>O254*H254</f>
        <v>0</v>
      </c>
      <c r="Q254" s="230">
        <v>3.0000000000000001E-05</v>
      </c>
      <c r="R254" s="230">
        <f>Q254*H254</f>
        <v>0.0012000000000000001</v>
      </c>
      <c r="S254" s="230">
        <v>0</v>
      </c>
      <c r="T254" s="231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2" t="s">
        <v>135</v>
      </c>
      <c r="AT254" s="232" t="s">
        <v>131</v>
      </c>
      <c r="AU254" s="232" t="s">
        <v>86</v>
      </c>
      <c r="AY254" s="18" t="s">
        <v>128</v>
      </c>
      <c r="BE254" s="233">
        <f>IF(N254="základní",J254,0)</f>
        <v>0</v>
      </c>
      <c r="BF254" s="233">
        <f>IF(N254="snížená",J254,0)</f>
        <v>0</v>
      </c>
      <c r="BG254" s="233">
        <f>IF(N254="zákl. přenesená",J254,0)</f>
        <v>0</v>
      </c>
      <c r="BH254" s="233">
        <f>IF(N254="sníž. přenesená",J254,0)</f>
        <v>0</v>
      </c>
      <c r="BI254" s="233">
        <f>IF(N254="nulová",J254,0)</f>
        <v>0</v>
      </c>
      <c r="BJ254" s="18" t="s">
        <v>84</v>
      </c>
      <c r="BK254" s="233">
        <f>ROUND(I254*H254,2)</f>
        <v>0</v>
      </c>
      <c r="BL254" s="18" t="s">
        <v>135</v>
      </c>
      <c r="BM254" s="232" t="s">
        <v>472</v>
      </c>
    </row>
    <row r="255" s="14" customFormat="1">
      <c r="A255" s="14"/>
      <c r="B255" s="245"/>
      <c r="C255" s="246"/>
      <c r="D255" s="236" t="s">
        <v>137</v>
      </c>
      <c r="E255" s="247" t="s">
        <v>1</v>
      </c>
      <c r="F255" s="248" t="s">
        <v>446</v>
      </c>
      <c r="G255" s="246"/>
      <c r="H255" s="249">
        <v>40</v>
      </c>
      <c r="I255" s="250"/>
      <c r="J255" s="246"/>
      <c r="K255" s="246"/>
      <c r="L255" s="251"/>
      <c r="M255" s="252"/>
      <c r="N255" s="253"/>
      <c r="O255" s="253"/>
      <c r="P255" s="253"/>
      <c r="Q255" s="253"/>
      <c r="R255" s="253"/>
      <c r="S255" s="253"/>
      <c r="T255" s="25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5" t="s">
        <v>137</v>
      </c>
      <c r="AU255" s="255" t="s">
        <v>86</v>
      </c>
      <c r="AV255" s="14" t="s">
        <v>86</v>
      </c>
      <c r="AW255" s="14" t="s">
        <v>32</v>
      </c>
      <c r="AX255" s="14" t="s">
        <v>84</v>
      </c>
      <c r="AY255" s="255" t="s">
        <v>128</v>
      </c>
    </row>
    <row r="256" s="2" customFormat="1" ht="55.5" customHeight="1">
      <c r="A256" s="39"/>
      <c r="B256" s="40"/>
      <c r="C256" s="220" t="s">
        <v>473</v>
      </c>
      <c r="D256" s="220" t="s">
        <v>131</v>
      </c>
      <c r="E256" s="221" t="s">
        <v>474</v>
      </c>
      <c r="F256" s="222" t="s">
        <v>475</v>
      </c>
      <c r="G256" s="223" t="s">
        <v>367</v>
      </c>
      <c r="H256" s="224">
        <v>4</v>
      </c>
      <c r="I256" s="225"/>
      <c r="J256" s="226">
        <f>ROUND(I256*H256,2)</f>
        <v>0</v>
      </c>
      <c r="K256" s="227"/>
      <c r="L256" s="45"/>
      <c r="M256" s="228" t="s">
        <v>1</v>
      </c>
      <c r="N256" s="229" t="s">
        <v>41</v>
      </c>
      <c r="O256" s="92"/>
      <c r="P256" s="230">
        <f>O256*H256</f>
        <v>0</v>
      </c>
      <c r="Q256" s="230">
        <v>0</v>
      </c>
      <c r="R256" s="230">
        <f>Q256*H256</f>
        <v>0</v>
      </c>
      <c r="S256" s="230">
        <v>0.082000000000000003</v>
      </c>
      <c r="T256" s="231">
        <f>S256*H256</f>
        <v>0.32800000000000001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2" t="s">
        <v>135</v>
      </c>
      <c r="AT256" s="232" t="s">
        <v>131</v>
      </c>
      <c r="AU256" s="232" t="s">
        <v>86</v>
      </c>
      <c r="AY256" s="18" t="s">
        <v>128</v>
      </c>
      <c r="BE256" s="233">
        <f>IF(N256="základní",J256,0)</f>
        <v>0</v>
      </c>
      <c r="BF256" s="233">
        <f>IF(N256="snížená",J256,0)</f>
        <v>0</v>
      </c>
      <c r="BG256" s="233">
        <f>IF(N256="zákl. přenesená",J256,0)</f>
        <v>0</v>
      </c>
      <c r="BH256" s="233">
        <f>IF(N256="sníž. přenesená",J256,0)</f>
        <v>0</v>
      </c>
      <c r="BI256" s="233">
        <f>IF(N256="nulová",J256,0)</f>
        <v>0</v>
      </c>
      <c r="BJ256" s="18" t="s">
        <v>84</v>
      </c>
      <c r="BK256" s="233">
        <f>ROUND(I256*H256,2)</f>
        <v>0</v>
      </c>
      <c r="BL256" s="18" t="s">
        <v>135</v>
      </c>
      <c r="BM256" s="232" t="s">
        <v>476</v>
      </c>
    </row>
    <row r="257" s="13" customFormat="1">
      <c r="A257" s="13"/>
      <c r="B257" s="234"/>
      <c r="C257" s="235"/>
      <c r="D257" s="236" t="s">
        <v>137</v>
      </c>
      <c r="E257" s="237" t="s">
        <v>1</v>
      </c>
      <c r="F257" s="238" t="s">
        <v>462</v>
      </c>
      <c r="G257" s="235"/>
      <c r="H257" s="237" t="s">
        <v>1</v>
      </c>
      <c r="I257" s="239"/>
      <c r="J257" s="235"/>
      <c r="K257" s="235"/>
      <c r="L257" s="240"/>
      <c r="M257" s="241"/>
      <c r="N257" s="242"/>
      <c r="O257" s="242"/>
      <c r="P257" s="242"/>
      <c r="Q257" s="242"/>
      <c r="R257" s="242"/>
      <c r="S257" s="242"/>
      <c r="T257" s="24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4" t="s">
        <v>137</v>
      </c>
      <c r="AU257" s="244" t="s">
        <v>86</v>
      </c>
      <c r="AV257" s="13" t="s">
        <v>84</v>
      </c>
      <c r="AW257" s="13" t="s">
        <v>32</v>
      </c>
      <c r="AX257" s="13" t="s">
        <v>76</v>
      </c>
      <c r="AY257" s="244" t="s">
        <v>128</v>
      </c>
    </row>
    <row r="258" s="14" customFormat="1">
      <c r="A258" s="14"/>
      <c r="B258" s="245"/>
      <c r="C258" s="246"/>
      <c r="D258" s="236" t="s">
        <v>137</v>
      </c>
      <c r="E258" s="247" t="s">
        <v>1</v>
      </c>
      <c r="F258" s="248" t="s">
        <v>135</v>
      </c>
      <c r="G258" s="246"/>
      <c r="H258" s="249">
        <v>4</v>
      </c>
      <c r="I258" s="250"/>
      <c r="J258" s="246"/>
      <c r="K258" s="246"/>
      <c r="L258" s="251"/>
      <c r="M258" s="252"/>
      <c r="N258" s="253"/>
      <c r="O258" s="253"/>
      <c r="P258" s="253"/>
      <c r="Q258" s="253"/>
      <c r="R258" s="253"/>
      <c r="S258" s="253"/>
      <c r="T258" s="25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5" t="s">
        <v>137</v>
      </c>
      <c r="AU258" s="255" t="s">
        <v>86</v>
      </c>
      <c r="AV258" s="14" t="s">
        <v>86</v>
      </c>
      <c r="AW258" s="14" t="s">
        <v>32</v>
      </c>
      <c r="AX258" s="14" t="s">
        <v>84</v>
      </c>
      <c r="AY258" s="255" t="s">
        <v>128</v>
      </c>
    </row>
    <row r="259" s="2" customFormat="1" ht="44.25" customHeight="1">
      <c r="A259" s="39"/>
      <c r="B259" s="40"/>
      <c r="C259" s="220" t="s">
        <v>477</v>
      </c>
      <c r="D259" s="220" t="s">
        <v>131</v>
      </c>
      <c r="E259" s="221" t="s">
        <v>478</v>
      </c>
      <c r="F259" s="222" t="s">
        <v>479</v>
      </c>
      <c r="G259" s="223" t="s">
        <v>249</v>
      </c>
      <c r="H259" s="224">
        <v>1</v>
      </c>
      <c r="I259" s="225"/>
      <c r="J259" s="226">
        <f>ROUND(I259*H259,2)</f>
        <v>0</v>
      </c>
      <c r="K259" s="227"/>
      <c r="L259" s="45"/>
      <c r="M259" s="228" t="s">
        <v>1</v>
      </c>
      <c r="N259" s="229" t="s">
        <v>41</v>
      </c>
      <c r="O259" s="92"/>
      <c r="P259" s="230">
        <f>O259*H259</f>
        <v>0</v>
      </c>
      <c r="Q259" s="230">
        <v>0.40000000000000002</v>
      </c>
      <c r="R259" s="230">
        <f>Q259*H259</f>
        <v>0.40000000000000002</v>
      </c>
      <c r="S259" s="230">
        <v>0</v>
      </c>
      <c r="T259" s="231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2" t="s">
        <v>135</v>
      </c>
      <c r="AT259" s="232" t="s">
        <v>131</v>
      </c>
      <c r="AU259" s="232" t="s">
        <v>86</v>
      </c>
      <c r="AY259" s="18" t="s">
        <v>128</v>
      </c>
      <c r="BE259" s="233">
        <f>IF(N259="základní",J259,0)</f>
        <v>0</v>
      </c>
      <c r="BF259" s="233">
        <f>IF(N259="snížená",J259,0)</f>
        <v>0</v>
      </c>
      <c r="BG259" s="233">
        <f>IF(N259="zákl. přenesená",J259,0)</f>
        <v>0</v>
      </c>
      <c r="BH259" s="233">
        <f>IF(N259="sníž. přenesená",J259,0)</f>
        <v>0</v>
      </c>
      <c r="BI259" s="233">
        <f>IF(N259="nulová",J259,0)</f>
        <v>0</v>
      </c>
      <c r="BJ259" s="18" t="s">
        <v>84</v>
      </c>
      <c r="BK259" s="233">
        <f>ROUND(I259*H259,2)</f>
        <v>0</v>
      </c>
      <c r="BL259" s="18" t="s">
        <v>135</v>
      </c>
      <c r="BM259" s="232" t="s">
        <v>480</v>
      </c>
    </row>
    <row r="260" s="14" customFormat="1">
      <c r="A260" s="14"/>
      <c r="B260" s="245"/>
      <c r="C260" s="246"/>
      <c r="D260" s="236" t="s">
        <v>137</v>
      </c>
      <c r="E260" s="247" t="s">
        <v>1</v>
      </c>
      <c r="F260" s="248" t="s">
        <v>481</v>
      </c>
      <c r="G260" s="246"/>
      <c r="H260" s="249">
        <v>1</v>
      </c>
      <c r="I260" s="250"/>
      <c r="J260" s="246"/>
      <c r="K260" s="246"/>
      <c r="L260" s="251"/>
      <c r="M260" s="252"/>
      <c r="N260" s="253"/>
      <c r="O260" s="253"/>
      <c r="P260" s="253"/>
      <c r="Q260" s="253"/>
      <c r="R260" s="253"/>
      <c r="S260" s="253"/>
      <c r="T260" s="254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5" t="s">
        <v>137</v>
      </c>
      <c r="AU260" s="255" t="s">
        <v>86</v>
      </c>
      <c r="AV260" s="14" t="s">
        <v>86</v>
      </c>
      <c r="AW260" s="14" t="s">
        <v>32</v>
      </c>
      <c r="AX260" s="14" t="s">
        <v>84</v>
      </c>
      <c r="AY260" s="255" t="s">
        <v>128</v>
      </c>
    </row>
    <row r="261" s="2" customFormat="1" ht="66.75" customHeight="1">
      <c r="A261" s="39"/>
      <c r="B261" s="40"/>
      <c r="C261" s="220" t="s">
        <v>482</v>
      </c>
      <c r="D261" s="220" t="s">
        <v>131</v>
      </c>
      <c r="E261" s="221" t="s">
        <v>483</v>
      </c>
      <c r="F261" s="222" t="s">
        <v>484</v>
      </c>
      <c r="G261" s="223" t="s">
        <v>449</v>
      </c>
      <c r="H261" s="224">
        <v>530</v>
      </c>
      <c r="I261" s="225"/>
      <c r="J261" s="226">
        <f>ROUND(I261*H261,2)</f>
        <v>0</v>
      </c>
      <c r="K261" s="227"/>
      <c r="L261" s="45"/>
      <c r="M261" s="228" t="s">
        <v>1</v>
      </c>
      <c r="N261" s="229" t="s">
        <v>41</v>
      </c>
      <c r="O261" s="92"/>
      <c r="P261" s="230">
        <f>O261*H261</f>
        <v>0</v>
      </c>
      <c r="Q261" s="230">
        <v>0</v>
      </c>
      <c r="R261" s="230">
        <f>Q261*H261</f>
        <v>0</v>
      </c>
      <c r="S261" s="230">
        <v>0</v>
      </c>
      <c r="T261" s="231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2" t="s">
        <v>135</v>
      </c>
      <c r="AT261" s="232" t="s">
        <v>131</v>
      </c>
      <c r="AU261" s="232" t="s">
        <v>86</v>
      </c>
      <c r="AY261" s="18" t="s">
        <v>128</v>
      </c>
      <c r="BE261" s="233">
        <f>IF(N261="základní",J261,0)</f>
        <v>0</v>
      </c>
      <c r="BF261" s="233">
        <f>IF(N261="snížená",J261,0)</f>
        <v>0</v>
      </c>
      <c r="BG261" s="233">
        <f>IF(N261="zákl. přenesená",J261,0)</f>
        <v>0</v>
      </c>
      <c r="BH261" s="233">
        <f>IF(N261="sníž. přenesená",J261,0)</f>
        <v>0</v>
      </c>
      <c r="BI261" s="233">
        <f>IF(N261="nulová",J261,0)</f>
        <v>0</v>
      </c>
      <c r="BJ261" s="18" t="s">
        <v>84</v>
      </c>
      <c r="BK261" s="233">
        <f>ROUND(I261*H261,2)</f>
        <v>0</v>
      </c>
      <c r="BL261" s="18" t="s">
        <v>135</v>
      </c>
      <c r="BM261" s="232" t="s">
        <v>485</v>
      </c>
    </row>
    <row r="262" s="14" customFormat="1">
      <c r="A262" s="14"/>
      <c r="B262" s="245"/>
      <c r="C262" s="246"/>
      <c r="D262" s="236" t="s">
        <v>137</v>
      </c>
      <c r="E262" s="247" t="s">
        <v>1</v>
      </c>
      <c r="F262" s="248" t="s">
        <v>451</v>
      </c>
      <c r="G262" s="246"/>
      <c r="H262" s="249">
        <v>530</v>
      </c>
      <c r="I262" s="250"/>
      <c r="J262" s="246"/>
      <c r="K262" s="246"/>
      <c r="L262" s="251"/>
      <c r="M262" s="252"/>
      <c r="N262" s="253"/>
      <c r="O262" s="253"/>
      <c r="P262" s="253"/>
      <c r="Q262" s="253"/>
      <c r="R262" s="253"/>
      <c r="S262" s="253"/>
      <c r="T262" s="254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5" t="s">
        <v>137</v>
      </c>
      <c r="AU262" s="255" t="s">
        <v>86</v>
      </c>
      <c r="AV262" s="14" t="s">
        <v>86</v>
      </c>
      <c r="AW262" s="14" t="s">
        <v>32</v>
      </c>
      <c r="AX262" s="14" t="s">
        <v>84</v>
      </c>
      <c r="AY262" s="255" t="s">
        <v>128</v>
      </c>
    </row>
    <row r="263" s="2" customFormat="1" ht="66.75" customHeight="1">
      <c r="A263" s="39"/>
      <c r="B263" s="40"/>
      <c r="C263" s="220" t="s">
        <v>486</v>
      </c>
      <c r="D263" s="220" t="s">
        <v>131</v>
      </c>
      <c r="E263" s="221" t="s">
        <v>487</v>
      </c>
      <c r="F263" s="222" t="s">
        <v>488</v>
      </c>
      <c r="G263" s="223" t="s">
        <v>320</v>
      </c>
      <c r="H263" s="224">
        <v>110</v>
      </c>
      <c r="I263" s="225"/>
      <c r="J263" s="226">
        <f>ROUND(I263*H263,2)</f>
        <v>0</v>
      </c>
      <c r="K263" s="227"/>
      <c r="L263" s="45"/>
      <c r="M263" s="228" t="s">
        <v>1</v>
      </c>
      <c r="N263" s="229" t="s">
        <v>41</v>
      </c>
      <c r="O263" s="92"/>
      <c r="P263" s="230">
        <f>O263*H263</f>
        <v>0</v>
      </c>
      <c r="Q263" s="230">
        <v>0</v>
      </c>
      <c r="R263" s="230">
        <f>Q263*H263</f>
        <v>0</v>
      </c>
      <c r="S263" s="230">
        <v>0</v>
      </c>
      <c r="T263" s="231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2" t="s">
        <v>135</v>
      </c>
      <c r="AT263" s="232" t="s">
        <v>131</v>
      </c>
      <c r="AU263" s="232" t="s">
        <v>86</v>
      </c>
      <c r="AY263" s="18" t="s">
        <v>128</v>
      </c>
      <c r="BE263" s="233">
        <f>IF(N263="základní",J263,0)</f>
        <v>0</v>
      </c>
      <c r="BF263" s="233">
        <f>IF(N263="snížená",J263,0)</f>
        <v>0</v>
      </c>
      <c r="BG263" s="233">
        <f>IF(N263="zákl. přenesená",J263,0)</f>
        <v>0</v>
      </c>
      <c r="BH263" s="233">
        <f>IF(N263="sníž. přenesená",J263,0)</f>
        <v>0</v>
      </c>
      <c r="BI263" s="233">
        <f>IF(N263="nulová",J263,0)</f>
        <v>0</v>
      </c>
      <c r="BJ263" s="18" t="s">
        <v>84</v>
      </c>
      <c r="BK263" s="233">
        <f>ROUND(I263*H263,2)</f>
        <v>0</v>
      </c>
      <c r="BL263" s="18" t="s">
        <v>135</v>
      </c>
      <c r="BM263" s="232" t="s">
        <v>489</v>
      </c>
    </row>
    <row r="264" s="14" customFormat="1">
      <c r="A264" s="14"/>
      <c r="B264" s="245"/>
      <c r="C264" s="246"/>
      <c r="D264" s="236" t="s">
        <v>137</v>
      </c>
      <c r="E264" s="247" t="s">
        <v>1</v>
      </c>
      <c r="F264" s="248" t="s">
        <v>330</v>
      </c>
      <c r="G264" s="246"/>
      <c r="H264" s="249">
        <v>110</v>
      </c>
      <c r="I264" s="250"/>
      <c r="J264" s="246"/>
      <c r="K264" s="246"/>
      <c r="L264" s="251"/>
      <c r="M264" s="252"/>
      <c r="N264" s="253"/>
      <c r="O264" s="253"/>
      <c r="P264" s="253"/>
      <c r="Q264" s="253"/>
      <c r="R264" s="253"/>
      <c r="S264" s="253"/>
      <c r="T264" s="254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5" t="s">
        <v>137</v>
      </c>
      <c r="AU264" s="255" t="s">
        <v>86</v>
      </c>
      <c r="AV264" s="14" t="s">
        <v>86</v>
      </c>
      <c r="AW264" s="14" t="s">
        <v>32</v>
      </c>
      <c r="AX264" s="14" t="s">
        <v>84</v>
      </c>
      <c r="AY264" s="255" t="s">
        <v>128</v>
      </c>
    </row>
    <row r="265" s="2" customFormat="1" ht="66.75" customHeight="1">
      <c r="A265" s="39"/>
      <c r="B265" s="40"/>
      <c r="C265" s="220" t="s">
        <v>490</v>
      </c>
      <c r="D265" s="220" t="s">
        <v>131</v>
      </c>
      <c r="E265" s="221" t="s">
        <v>491</v>
      </c>
      <c r="F265" s="222" t="s">
        <v>492</v>
      </c>
      <c r="G265" s="223" t="s">
        <v>320</v>
      </c>
      <c r="H265" s="224">
        <v>85</v>
      </c>
      <c r="I265" s="225"/>
      <c r="J265" s="226">
        <f>ROUND(I265*H265,2)</f>
        <v>0</v>
      </c>
      <c r="K265" s="227"/>
      <c r="L265" s="45"/>
      <c r="M265" s="228" t="s">
        <v>1</v>
      </c>
      <c r="N265" s="229" t="s">
        <v>41</v>
      </c>
      <c r="O265" s="92"/>
      <c r="P265" s="230">
        <f>O265*H265</f>
        <v>0</v>
      </c>
      <c r="Q265" s="230">
        <v>0</v>
      </c>
      <c r="R265" s="230">
        <f>Q265*H265</f>
        <v>0</v>
      </c>
      <c r="S265" s="230">
        <v>0</v>
      </c>
      <c r="T265" s="231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2" t="s">
        <v>135</v>
      </c>
      <c r="AT265" s="232" t="s">
        <v>131</v>
      </c>
      <c r="AU265" s="232" t="s">
        <v>86</v>
      </c>
      <c r="AY265" s="18" t="s">
        <v>128</v>
      </c>
      <c r="BE265" s="233">
        <f>IF(N265="základní",J265,0)</f>
        <v>0</v>
      </c>
      <c r="BF265" s="233">
        <f>IF(N265="snížená",J265,0)</f>
        <v>0</v>
      </c>
      <c r="BG265" s="233">
        <f>IF(N265="zákl. přenesená",J265,0)</f>
        <v>0</v>
      </c>
      <c r="BH265" s="233">
        <f>IF(N265="sníž. přenesená",J265,0)</f>
        <v>0</v>
      </c>
      <c r="BI265" s="233">
        <f>IF(N265="nulová",J265,0)</f>
        <v>0</v>
      </c>
      <c r="BJ265" s="18" t="s">
        <v>84</v>
      </c>
      <c r="BK265" s="233">
        <f>ROUND(I265*H265,2)</f>
        <v>0</v>
      </c>
      <c r="BL265" s="18" t="s">
        <v>135</v>
      </c>
      <c r="BM265" s="232" t="s">
        <v>493</v>
      </c>
    </row>
    <row r="266" s="13" customFormat="1">
      <c r="A266" s="13"/>
      <c r="B266" s="234"/>
      <c r="C266" s="235"/>
      <c r="D266" s="236" t="s">
        <v>137</v>
      </c>
      <c r="E266" s="237" t="s">
        <v>1</v>
      </c>
      <c r="F266" s="238" t="s">
        <v>420</v>
      </c>
      <c r="G266" s="235"/>
      <c r="H266" s="237" t="s">
        <v>1</v>
      </c>
      <c r="I266" s="239"/>
      <c r="J266" s="235"/>
      <c r="K266" s="235"/>
      <c r="L266" s="240"/>
      <c r="M266" s="241"/>
      <c r="N266" s="242"/>
      <c r="O266" s="242"/>
      <c r="P266" s="242"/>
      <c r="Q266" s="242"/>
      <c r="R266" s="242"/>
      <c r="S266" s="242"/>
      <c r="T266" s="24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4" t="s">
        <v>137</v>
      </c>
      <c r="AU266" s="244" t="s">
        <v>86</v>
      </c>
      <c r="AV266" s="13" t="s">
        <v>84</v>
      </c>
      <c r="AW266" s="13" t="s">
        <v>32</v>
      </c>
      <c r="AX266" s="13" t="s">
        <v>76</v>
      </c>
      <c r="AY266" s="244" t="s">
        <v>128</v>
      </c>
    </row>
    <row r="267" s="14" customFormat="1">
      <c r="A267" s="14"/>
      <c r="B267" s="245"/>
      <c r="C267" s="246"/>
      <c r="D267" s="236" t="s">
        <v>137</v>
      </c>
      <c r="E267" s="247" t="s">
        <v>1</v>
      </c>
      <c r="F267" s="248" t="s">
        <v>421</v>
      </c>
      <c r="G267" s="246"/>
      <c r="H267" s="249">
        <v>85</v>
      </c>
      <c r="I267" s="250"/>
      <c r="J267" s="246"/>
      <c r="K267" s="246"/>
      <c r="L267" s="251"/>
      <c r="M267" s="252"/>
      <c r="N267" s="253"/>
      <c r="O267" s="253"/>
      <c r="P267" s="253"/>
      <c r="Q267" s="253"/>
      <c r="R267" s="253"/>
      <c r="S267" s="253"/>
      <c r="T267" s="254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5" t="s">
        <v>137</v>
      </c>
      <c r="AU267" s="255" t="s">
        <v>86</v>
      </c>
      <c r="AV267" s="14" t="s">
        <v>86</v>
      </c>
      <c r="AW267" s="14" t="s">
        <v>32</v>
      </c>
      <c r="AX267" s="14" t="s">
        <v>84</v>
      </c>
      <c r="AY267" s="255" t="s">
        <v>128</v>
      </c>
    </row>
    <row r="268" s="2" customFormat="1" ht="66.75" customHeight="1">
      <c r="A268" s="39"/>
      <c r="B268" s="40"/>
      <c r="C268" s="220" t="s">
        <v>436</v>
      </c>
      <c r="D268" s="220" t="s">
        <v>131</v>
      </c>
      <c r="E268" s="221" t="s">
        <v>494</v>
      </c>
      <c r="F268" s="222" t="s">
        <v>495</v>
      </c>
      <c r="G268" s="223" t="s">
        <v>320</v>
      </c>
      <c r="H268" s="224">
        <v>2</v>
      </c>
      <c r="I268" s="225"/>
      <c r="J268" s="226">
        <f>ROUND(I268*H268,2)</f>
        <v>0</v>
      </c>
      <c r="K268" s="227"/>
      <c r="L268" s="45"/>
      <c r="M268" s="228" t="s">
        <v>1</v>
      </c>
      <c r="N268" s="229" t="s">
        <v>41</v>
      </c>
      <c r="O268" s="92"/>
      <c r="P268" s="230">
        <f>O268*H268</f>
        <v>0</v>
      </c>
      <c r="Q268" s="230">
        <v>0</v>
      </c>
      <c r="R268" s="230">
        <f>Q268*H268</f>
        <v>0</v>
      </c>
      <c r="S268" s="230">
        <v>0</v>
      </c>
      <c r="T268" s="231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2" t="s">
        <v>135</v>
      </c>
      <c r="AT268" s="232" t="s">
        <v>131</v>
      </c>
      <c r="AU268" s="232" t="s">
        <v>86</v>
      </c>
      <c r="AY268" s="18" t="s">
        <v>128</v>
      </c>
      <c r="BE268" s="233">
        <f>IF(N268="základní",J268,0)</f>
        <v>0</v>
      </c>
      <c r="BF268" s="233">
        <f>IF(N268="snížená",J268,0)</f>
        <v>0</v>
      </c>
      <c r="BG268" s="233">
        <f>IF(N268="zákl. přenesená",J268,0)</f>
        <v>0</v>
      </c>
      <c r="BH268" s="233">
        <f>IF(N268="sníž. přenesená",J268,0)</f>
        <v>0</v>
      </c>
      <c r="BI268" s="233">
        <f>IF(N268="nulová",J268,0)</f>
        <v>0</v>
      </c>
      <c r="BJ268" s="18" t="s">
        <v>84</v>
      </c>
      <c r="BK268" s="233">
        <f>ROUND(I268*H268,2)</f>
        <v>0</v>
      </c>
      <c r="BL268" s="18" t="s">
        <v>135</v>
      </c>
      <c r="BM268" s="232" t="s">
        <v>496</v>
      </c>
    </row>
    <row r="269" s="14" customFormat="1">
      <c r="A269" s="14"/>
      <c r="B269" s="245"/>
      <c r="C269" s="246"/>
      <c r="D269" s="236" t="s">
        <v>137</v>
      </c>
      <c r="E269" s="247" t="s">
        <v>1</v>
      </c>
      <c r="F269" s="248" t="s">
        <v>86</v>
      </c>
      <c r="G269" s="246"/>
      <c r="H269" s="249">
        <v>2</v>
      </c>
      <c r="I269" s="250"/>
      <c r="J269" s="246"/>
      <c r="K269" s="246"/>
      <c r="L269" s="251"/>
      <c r="M269" s="252"/>
      <c r="N269" s="253"/>
      <c r="O269" s="253"/>
      <c r="P269" s="253"/>
      <c r="Q269" s="253"/>
      <c r="R269" s="253"/>
      <c r="S269" s="253"/>
      <c r="T269" s="254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5" t="s">
        <v>137</v>
      </c>
      <c r="AU269" s="255" t="s">
        <v>86</v>
      </c>
      <c r="AV269" s="14" t="s">
        <v>86</v>
      </c>
      <c r="AW269" s="14" t="s">
        <v>32</v>
      </c>
      <c r="AX269" s="14" t="s">
        <v>84</v>
      </c>
      <c r="AY269" s="255" t="s">
        <v>128</v>
      </c>
    </row>
    <row r="270" s="12" customFormat="1" ht="22.8" customHeight="1">
      <c r="A270" s="12"/>
      <c r="B270" s="204"/>
      <c r="C270" s="205"/>
      <c r="D270" s="206" t="s">
        <v>75</v>
      </c>
      <c r="E270" s="218" t="s">
        <v>344</v>
      </c>
      <c r="F270" s="218" t="s">
        <v>497</v>
      </c>
      <c r="G270" s="205"/>
      <c r="H270" s="205"/>
      <c r="I270" s="208"/>
      <c r="J270" s="219">
        <f>BK270</f>
        <v>0</v>
      </c>
      <c r="K270" s="205"/>
      <c r="L270" s="210"/>
      <c r="M270" s="211"/>
      <c r="N270" s="212"/>
      <c r="O270" s="212"/>
      <c r="P270" s="213">
        <f>SUM(P271:P342)</f>
        <v>0</v>
      </c>
      <c r="Q270" s="212"/>
      <c r="R270" s="213">
        <f>SUM(R271:R342)</f>
        <v>146.82144000000002</v>
      </c>
      <c r="S270" s="212"/>
      <c r="T270" s="214">
        <f>SUM(T271:T342)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15" t="s">
        <v>84</v>
      </c>
      <c r="AT270" s="216" t="s">
        <v>75</v>
      </c>
      <c r="AU270" s="216" t="s">
        <v>84</v>
      </c>
      <c r="AY270" s="215" t="s">
        <v>128</v>
      </c>
      <c r="BK270" s="217">
        <f>SUM(BK271:BK342)</f>
        <v>0</v>
      </c>
    </row>
    <row r="271" s="2" customFormat="1" ht="37.8" customHeight="1">
      <c r="A271" s="39"/>
      <c r="B271" s="40"/>
      <c r="C271" s="220" t="s">
        <v>498</v>
      </c>
      <c r="D271" s="220" t="s">
        <v>131</v>
      </c>
      <c r="E271" s="221" t="s">
        <v>499</v>
      </c>
      <c r="F271" s="222" t="s">
        <v>500</v>
      </c>
      <c r="G271" s="223" t="s">
        <v>320</v>
      </c>
      <c r="H271" s="224">
        <v>50</v>
      </c>
      <c r="I271" s="225"/>
      <c r="J271" s="226">
        <f>ROUND(I271*H271,2)</f>
        <v>0</v>
      </c>
      <c r="K271" s="227"/>
      <c r="L271" s="45"/>
      <c r="M271" s="228" t="s">
        <v>1</v>
      </c>
      <c r="N271" s="229" t="s">
        <v>41</v>
      </c>
      <c r="O271" s="92"/>
      <c r="P271" s="230">
        <f>O271*H271</f>
        <v>0</v>
      </c>
      <c r="Q271" s="230">
        <v>0</v>
      </c>
      <c r="R271" s="230">
        <f>Q271*H271</f>
        <v>0</v>
      </c>
      <c r="S271" s="230">
        <v>0</v>
      </c>
      <c r="T271" s="231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2" t="s">
        <v>135</v>
      </c>
      <c r="AT271" s="232" t="s">
        <v>131</v>
      </c>
      <c r="AU271" s="232" t="s">
        <v>86</v>
      </c>
      <c r="AY271" s="18" t="s">
        <v>128</v>
      </c>
      <c r="BE271" s="233">
        <f>IF(N271="základní",J271,0)</f>
        <v>0</v>
      </c>
      <c r="BF271" s="233">
        <f>IF(N271="snížená",J271,0)</f>
        <v>0</v>
      </c>
      <c r="BG271" s="233">
        <f>IF(N271="zákl. přenesená",J271,0)</f>
        <v>0</v>
      </c>
      <c r="BH271" s="233">
        <f>IF(N271="sníž. přenesená",J271,0)</f>
        <v>0</v>
      </c>
      <c r="BI271" s="233">
        <f>IF(N271="nulová",J271,0)</f>
        <v>0</v>
      </c>
      <c r="BJ271" s="18" t="s">
        <v>84</v>
      </c>
      <c r="BK271" s="233">
        <f>ROUND(I271*H271,2)</f>
        <v>0</v>
      </c>
      <c r="BL271" s="18" t="s">
        <v>135</v>
      </c>
      <c r="BM271" s="232" t="s">
        <v>501</v>
      </c>
    </row>
    <row r="272" s="14" customFormat="1">
      <c r="A272" s="14"/>
      <c r="B272" s="245"/>
      <c r="C272" s="246"/>
      <c r="D272" s="236" t="s">
        <v>137</v>
      </c>
      <c r="E272" s="247" t="s">
        <v>1</v>
      </c>
      <c r="F272" s="248" t="s">
        <v>502</v>
      </c>
      <c r="G272" s="246"/>
      <c r="H272" s="249">
        <v>50</v>
      </c>
      <c r="I272" s="250"/>
      <c r="J272" s="246"/>
      <c r="K272" s="246"/>
      <c r="L272" s="251"/>
      <c r="M272" s="252"/>
      <c r="N272" s="253"/>
      <c r="O272" s="253"/>
      <c r="P272" s="253"/>
      <c r="Q272" s="253"/>
      <c r="R272" s="253"/>
      <c r="S272" s="253"/>
      <c r="T272" s="254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5" t="s">
        <v>137</v>
      </c>
      <c r="AU272" s="255" t="s">
        <v>86</v>
      </c>
      <c r="AV272" s="14" t="s">
        <v>86</v>
      </c>
      <c r="AW272" s="14" t="s">
        <v>32</v>
      </c>
      <c r="AX272" s="14" t="s">
        <v>84</v>
      </c>
      <c r="AY272" s="255" t="s">
        <v>128</v>
      </c>
    </row>
    <row r="273" s="2" customFormat="1" ht="16.5" customHeight="1">
      <c r="A273" s="39"/>
      <c r="B273" s="40"/>
      <c r="C273" s="270" t="s">
        <v>503</v>
      </c>
      <c r="D273" s="270" t="s">
        <v>279</v>
      </c>
      <c r="E273" s="271" t="s">
        <v>504</v>
      </c>
      <c r="F273" s="272" t="s">
        <v>505</v>
      </c>
      <c r="G273" s="273" t="s">
        <v>249</v>
      </c>
      <c r="H273" s="274">
        <v>4.4000000000000004</v>
      </c>
      <c r="I273" s="275"/>
      <c r="J273" s="276">
        <f>ROUND(I273*H273,2)</f>
        <v>0</v>
      </c>
      <c r="K273" s="277"/>
      <c r="L273" s="278"/>
      <c r="M273" s="279" t="s">
        <v>1</v>
      </c>
      <c r="N273" s="280" t="s">
        <v>41</v>
      </c>
      <c r="O273" s="92"/>
      <c r="P273" s="230">
        <f>O273*H273</f>
        <v>0</v>
      </c>
      <c r="Q273" s="230">
        <v>0.20999999999999999</v>
      </c>
      <c r="R273" s="230">
        <f>Q273*H273</f>
        <v>0.92400000000000004</v>
      </c>
      <c r="S273" s="230">
        <v>0</v>
      </c>
      <c r="T273" s="231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2" t="s">
        <v>175</v>
      </c>
      <c r="AT273" s="232" t="s">
        <v>279</v>
      </c>
      <c r="AU273" s="232" t="s">
        <v>86</v>
      </c>
      <c r="AY273" s="18" t="s">
        <v>128</v>
      </c>
      <c r="BE273" s="233">
        <f>IF(N273="základní",J273,0)</f>
        <v>0</v>
      </c>
      <c r="BF273" s="233">
        <f>IF(N273="snížená",J273,0)</f>
        <v>0</v>
      </c>
      <c r="BG273" s="233">
        <f>IF(N273="zákl. přenesená",J273,0)</f>
        <v>0</v>
      </c>
      <c r="BH273" s="233">
        <f>IF(N273="sníž. přenesená",J273,0)</f>
        <v>0</v>
      </c>
      <c r="BI273" s="233">
        <f>IF(N273="nulová",J273,0)</f>
        <v>0</v>
      </c>
      <c r="BJ273" s="18" t="s">
        <v>84</v>
      </c>
      <c r="BK273" s="233">
        <f>ROUND(I273*H273,2)</f>
        <v>0</v>
      </c>
      <c r="BL273" s="18" t="s">
        <v>135</v>
      </c>
      <c r="BM273" s="232" t="s">
        <v>506</v>
      </c>
    </row>
    <row r="274" s="14" customFormat="1">
      <c r="A274" s="14"/>
      <c r="B274" s="245"/>
      <c r="C274" s="246"/>
      <c r="D274" s="236" t="s">
        <v>137</v>
      </c>
      <c r="E274" s="247" t="s">
        <v>1</v>
      </c>
      <c r="F274" s="248" t="s">
        <v>507</v>
      </c>
      <c r="G274" s="246"/>
      <c r="H274" s="249">
        <v>4</v>
      </c>
      <c r="I274" s="250"/>
      <c r="J274" s="246"/>
      <c r="K274" s="246"/>
      <c r="L274" s="251"/>
      <c r="M274" s="252"/>
      <c r="N274" s="253"/>
      <c r="O274" s="253"/>
      <c r="P274" s="253"/>
      <c r="Q274" s="253"/>
      <c r="R274" s="253"/>
      <c r="S274" s="253"/>
      <c r="T274" s="254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5" t="s">
        <v>137</v>
      </c>
      <c r="AU274" s="255" t="s">
        <v>86</v>
      </c>
      <c r="AV274" s="14" t="s">
        <v>86</v>
      </c>
      <c r="AW274" s="14" t="s">
        <v>32</v>
      </c>
      <c r="AX274" s="14" t="s">
        <v>84</v>
      </c>
      <c r="AY274" s="255" t="s">
        <v>128</v>
      </c>
    </row>
    <row r="275" s="14" customFormat="1">
      <c r="A275" s="14"/>
      <c r="B275" s="245"/>
      <c r="C275" s="246"/>
      <c r="D275" s="236" t="s">
        <v>137</v>
      </c>
      <c r="E275" s="246"/>
      <c r="F275" s="248" t="s">
        <v>508</v>
      </c>
      <c r="G275" s="246"/>
      <c r="H275" s="249">
        <v>4.4000000000000004</v>
      </c>
      <c r="I275" s="250"/>
      <c r="J275" s="246"/>
      <c r="K275" s="246"/>
      <c r="L275" s="251"/>
      <c r="M275" s="252"/>
      <c r="N275" s="253"/>
      <c r="O275" s="253"/>
      <c r="P275" s="253"/>
      <c r="Q275" s="253"/>
      <c r="R275" s="253"/>
      <c r="S275" s="253"/>
      <c r="T275" s="254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5" t="s">
        <v>137</v>
      </c>
      <c r="AU275" s="255" t="s">
        <v>86</v>
      </c>
      <c r="AV275" s="14" t="s">
        <v>86</v>
      </c>
      <c r="AW275" s="14" t="s">
        <v>4</v>
      </c>
      <c r="AX275" s="14" t="s">
        <v>84</v>
      </c>
      <c r="AY275" s="255" t="s">
        <v>128</v>
      </c>
    </row>
    <row r="276" s="2" customFormat="1" ht="55.5" customHeight="1">
      <c r="A276" s="39"/>
      <c r="B276" s="40"/>
      <c r="C276" s="220" t="s">
        <v>509</v>
      </c>
      <c r="D276" s="220" t="s">
        <v>131</v>
      </c>
      <c r="E276" s="221" t="s">
        <v>510</v>
      </c>
      <c r="F276" s="222" t="s">
        <v>511</v>
      </c>
      <c r="G276" s="223" t="s">
        <v>320</v>
      </c>
      <c r="H276" s="224">
        <v>170</v>
      </c>
      <c r="I276" s="225"/>
      <c r="J276" s="226">
        <f>ROUND(I276*H276,2)</f>
        <v>0</v>
      </c>
      <c r="K276" s="227"/>
      <c r="L276" s="45"/>
      <c r="M276" s="228" t="s">
        <v>1</v>
      </c>
      <c r="N276" s="229" t="s">
        <v>41</v>
      </c>
      <c r="O276" s="92"/>
      <c r="P276" s="230">
        <f>O276*H276</f>
        <v>0</v>
      </c>
      <c r="Q276" s="230">
        <v>0</v>
      </c>
      <c r="R276" s="230">
        <f>Q276*H276</f>
        <v>0</v>
      </c>
      <c r="S276" s="230">
        <v>0</v>
      </c>
      <c r="T276" s="231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2" t="s">
        <v>135</v>
      </c>
      <c r="AT276" s="232" t="s">
        <v>131</v>
      </c>
      <c r="AU276" s="232" t="s">
        <v>86</v>
      </c>
      <c r="AY276" s="18" t="s">
        <v>128</v>
      </c>
      <c r="BE276" s="233">
        <f>IF(N276="základní",J276,0)</f>
        <v>0</v>
      </c>
      <c r="BF276" s="233">
        <f>IF(N276="snížená",J276,0)</f>
        <v>0</v>
      </c>
      <c r="BG276" s="233">
        <f>IF(N276="zákl. přenesená",J276,0)</f>
        <v>0</v>
      </c>
      <c r="BH276" s="233">
        <f>IF(N276="sníž. přenesená",J276,0)</f>
        <v>0</v>
      </c>
      <c r="BI276" s="233">
        <f>IF(N276="nulová",J276,0)</f>
        <v>0</v>
      </c>
      <c r="BJ276" s="18" t="s">
        <v>84</v>
      </c>
      <c r="BK276" s="233">
        <f>ROUND(I276*H276,2)</f>
        <v>0</v>
      </c>
      <c r="BL276" s="18" t="s">
        <v>135</v>
      </c>
      <c r="BM276" s="232" t="s">
        <v>512</v>
      </c>
    </row>
    <row r="277" s="14" customFormat="1">
      <c r="A277" s="14"/>
      <c r="B277" s="245"/>
      <c r="C277" s="246"/>
      <c r="D277" s="236" t="s">
        <v>137</v>
      </c>
      <c r="E277" s="247" t="s">
        <v>1</v>
      </c>
      <c r="F277" s="248" t="s">
        <v>513</v>
      </c>
      <c r="G277" s="246"/>
      <c r="H277" s="249">
        <v>170</v>
      </c>
      <c r="I277" s="250"/>
      <c r="J277" s="246"/>
      <c r="K277" s="246"/>
      <c r="L277" s="251"/>
      <c r="M277" s="252"/>
      <c r="N277" s="253"/>
      <c r="O277" s="253"/>
      <c r="P277" s="253"/>
      <c r="Q277" s="253"/>
      <c r="R277" s="253"/>
      <c r="S277" s="253"/>
      <c r="T277" s="254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5" t="s">
        <v>137</v>
      </c>
      <c r="AU277" s="255" t="s">
        <v>86</v>
      </c>
      <c r="AV277" s="14" t="s">
        <v>86</v>
      </c>
      <c r="AW277" s="14" t="s">
        <v>32</v>
      </c>
      <c r="AX277" s="14" t="s">
        <v>84</v>
      </c>
      <c r="AY277" s="255" t="s">
        <v>128</v>
      </c>
    </row>
    <row r="278" s="2" customFormat="1" ht="49.05" customHeight="1">
      <c r="A278" s="39"/>
      <c r="B278" s="40"/>
      <c r="C278" s="220" t="s">
        <v>514</v>
      </c>
      <c r="D278" s="220" t="s">
        <v>131</v>
      </c>
      <c r="E278" s="221" t="s">
        <v>515</v>
      </c>
      <c r="F278" s="222" t="s">
        <v>516</v>
      </c>
      <c r="G278" s="223" t="s">
        <v>320</v>
      </c>
      <c r="H278" s="224">
        <v>350</v>
      </c>
      <c r="I278" s="225"/>
      <c r="J278" s="226">
        <f>ROUND(I278*H278,2)</f>
        <v>0</v>
      </c>
      <c r="K278" s="227"/>
      <c r="L278" s="45"/>
      <c r="M278" s="228" t="s">
        <v>1</v>
      </c>
      <c r="N278" s="229" t="s">
        <v>41</v>
      </c>
      <c r="O278" s="92"/>
      <c r="P278" s="230">
        <f>O278*H278</f>
        <v>0</v>
      </c>
      <c r="Q278" s="230">
        <v>0</v>
      </c>
      <c r="R278" s="230">
        <f>Q278*H278</f>
        <v>0</v>
      </c>
      <c r="S278" s="230">
        <v>0</v>
      </c>
      <c r="T278" s="231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2" t="s">
        <v>135</v>
      </c>
      <c r="AT278" s="232" t="s">
        <v>131</v>
      </c>
      <c r="AU278" s="232" t="s">
        <v>86</v>
      </c>
      <c r="AY278" s="18" t="s">
        <v>128</v>
      </c>
      <c r="BE278" s="233">
        <f>IF(N278="základní",J278,0)</f>
        <v>0</v>
      </c>
      <c r="BF278" s="233">
        <f>IF(N278="snížená",J278,0)</f>
        <v>0</v>
      </c>
      <c r="BG278" s="233">
        <f>IF(N278="zákl. přenesená",J278,0)</f>
        <v>0</v>
      </c>
      <c r="BH278" s="233">
        <f>IF(N278="sníž. přenesená",J278,0)</f>
        <v>0</v>
      </c>
      <c r="BI278" s="233">
        <f>IF(N278="nulová",J278,0)</f>
        <v>0</v>
      </c>
      <c r="BJ278" s="18" t="s">
        <v>84</v>
      </c>
      <c r="BK278" s="233">
        <f>ROUND(I278*H278,2)</f>
        <v>0</v>
      </c>
      <c r="BL278" s="18" t="s">
        <v>135</v>
      </c>
      <c r="BM278" s="232" t="s">
        <v>517</v>
      </c>
    </row>
    <row r="279" s="14" customFormat="1">
      <c r="A279" s="14"/>
      <c r="B279" s="245"/>
      <c r="C279" s="246"/>
      <c r="D279" s="236" t="s">
        <v>137</v>
      </c>
      <c r="E279" s="247" t="s">
        <v>1</v>
      </c>
      <c r="F279" s="248" t="s">
        <v>518</v>
      </c>
      <c r="G279" s="246"/>
      <c r="H279" s="249">
        <v>350</v>
      </c>
      <c r="I279" s="250"/>
      <c r="J279" s="246"/>
      <c r="K279" s="246"/>
      <c r="L279" s="251"/>
      <c r="M279" s="252"/>
      <c r="N279" s="253"/>
      <c r="O279" s="253"/>
      <c r="P279" s="253"/>
      <c r="Q279" s="253"/>
      <c r="R279" s="253"/>
      <c r="S279" s="253"/>
      <c r="T279" s="254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5" t="s">
        <v>137</v>
      </c>
      <c r="AU279" s="255" t="s">
        <v>86</v>
      </c>
      <c r="AV279" s="14" t="s">
        <v>86</v>
      </c>
      <c r="AW279" s="14" t="s">
        <v>32</v>
      </c>
      <c r="AX279" s="14" t="s">
        <v>84</v>
      </c>
      <c r="AY279" s="255" t="s">
        <v>128</v>
      </c>
    </row>
    <row r="280" s="2" customFormat="1" ht="37.8" customHeight="1">
      <c r="A280" s="39"/>
      <c r="B280" s="40"/>
      <c r="C280" s="220" t="s">
        <v>519</v>
      </c>
      <c r="D280" s="220" t="s">
        <v>131</v>
      </c>
      <c r="E280" s="221" t="s">
        <v>520</v>
      </c>
      <c r="F280" s="222" t="s">
        <v>521</v>
      </c>
      <c r="G280" s="223" t="s">
        <v>320</v>
      </c>
      <c r="H280" s="224">
        <v>170</v>
      </c>
      <c r="I280" s="225"/>
      <c r="J280" s="226">
        <f>ROUND(I280*H280,2)</f>
        <v>0</v>
      </c>
      <c r="K280" s="227"/>
      <c r="L280" s="45"/>
      <c r="M280" s="228" t="s">
        <v>1</v>
      </c>
      <c r="N280" s="229" t="s">
        <v>41</v>
      </c>
      <c r="O280" s="92"/>
      <c r="P280" s="230">
        <f>O280*H280</f>
        <v>0</v>
      </c>
      <c r="Q280" s="230">
        <v>0</v>
      </c>
      <c r="R280" s="230">
        <f>Q280*H280</f>
        <v>0</v>
      </c>
      <c r="S280" s="230">
        <v>0</v>
      </c>
      <c r="T280" s="231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2" t="s">
        <v>135</v>
      </c>
      <c r="AT280" s="232" t="s">
        <v>131</v>
      </c>
      <c r="AU280" s="232" t="s">
        <v>86</v>
      </c>
      <c r="AY280" s="18" t="s">
        <v>128</v>
      </c>
      <c r="BE280" s="233">
        <f>IF(N280="základní",J280,0)</f>
        <v>0</v>
      </c>
      <c r="BF280" s="233">
        <f>IF(N280="snížená",J280,0)</f>
        <v>0</v>
      </c>
      <c r="BG280" s="233">
        <f>IF(N280="zákl. přenesená",J280,0)</f>
        <v>0</v>
      </c>
      <c r="BH280" s="233">
        <f>IF(N280="sníž. přenesená",J280,0)</f>
        <v>0</v>
      </c>
      <c r="BI280" s="233">
        <f>IF(N280="nulová",J280,0)</f>
        <v>0</v>
      </c>
      <c r="BJ280" s="18" t="s">
        <v>84</v>
      </c>
      <c r="BK280" s="233">
        <f>ROUND(I280*H280,2)</f>
        <v>0</v>
      </c>
      <c r="BL280" s="18" t="s">
        <v>135</v>
      </c>
      <c r="BM280" s="232" t="s">
        <v>522</v>
      </c>
    </row>
    <row r="281" s="14" customFormat="1">
      <c r="A281" s="14"/>
      <c r="B281" s="245"/>
      <c r="C281" s="246"/>
      <c r="D281" s="236" t="s">
        <v>137</v>
      </c>
      <c r="E281" s="247" t="s">
        <v>1</v>
      </c>
      <c r="F281" s="248" t="s">
        <v>513</v>
      </c>
      <c r="G281" s="246"/>
      <c r="H281" s="249">
        <v>170</v>
      </c>
      <c r="I281" s="250"/>
      <c r="J281" s="246"/>
      <c r="K281" s="246"/>
      <c r="L281" s="251"/>
      <c r="M281" s="252"/>
      <c r="N281" s="253"/>
      <c r="O281" s="253"/>
      <c r="P281" s="253"/>
      <c r="Q281" s="253"/>
      <c r="R281" s="253"/>
      <c r="S281" s="253"/>
      <c r="T281" s="254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5" t="s">
        <v>137</v>
      </c>
      <c r="AU281" s="255" t="s">
        <v>86</v>
      </c>
      <c r="AV281" s="14" t="s">
        <v>86</v>
      </c>
      <c r="AW281" s="14" t="s">
        <v>32</v>
      </c>
      <c r="AX281" s="14" t="s">
        <v>84</v>
      </c>
      <c r="AY281" s="255" t="s">
        <v>128</v>
      </c>
    </row>
    <row r="282" s="2" customFormat="1" ht="16.5" customHeight="1">
      <c r="A282" s="39"/>
      <c r="B282" s="40"/>
      <c r="C282" s="270" t="s">
        <v>523</v>
      </c>
      <c r="D282" s="270" t="s">
        <v>279</v>
      </c>
      <c r="E282" s="271" t="s">
        <v>524</v>
      </c>
      <c r="F282" s="272" t="s">
        <v>525</v>
      </c>
      <c r="G282" s="273" t="s">
        <v>282</v>
      </c>
      <c r="H282" s="274">
        <v>145.86000000000001</v>
      </c>
      <c r="I282" s="275"/>
      <c r="J282" s="276">
        <f>ROUND(I282*H282,2)</f>
        <v>0</v>
      </c>
      <c r="K282" s="277"/>
      <c r="L282" s="278"/>
      <c r="M282" s="279" t="s">
        <v>1</v>
      </c>
      <c r="N282" s="280" t="s">
        <v>41</v>
      </c>
      <c r="O282" s="92"/>
      <c r="P282" s="230">
        <f>O282*H282</f>
        <v>0</v>
      </c>
      <c r="Q282" s="230">
        <v>1</v>
      </c>
      <c r="R282" s="230">
        <f>Q282*H282</f>
        <v>145.86000000000001</v>
      </c>
      <c r="S282" s="230">
        <v>0</v>
      </c>
      <c r="T282" s="231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2" t="s">
        <v>175</v>
      </c>
      <c r="AT282" s="232" t="s">
        <v>279</v>
      </c>
      <c r="AU282" s="232" t="s">
        <v>86</v>
      </c>
      <c r="AY282" s="18" t="s">
        <v>128</v>
      </c>
      <c r="BE282" s="233">
        <f>IF(N282="základní",J282,0)</f>
        <v>0</v>
      </c>
      <c r="BF282" s="233">
        <f>IF(N282="snížená",J282,0)</f>
        <v>0</v>
      </c>
      <c r="BG282" s="233">
        <f>IF(N282="zákl. přenesená",J282,0)</f>
        <v>0</v>
      </c>
      <c r="BH282" s="233">
        <f>IF(N282="sníž. přenesená",J282,0)</f>
        <v>0</v>
      </c>
      <c r="BI282" s="233">
        <f>IF(N282="nulová",J282,0)</f>
        <v>0</v>
      </c>
      <c r="BJ282" s="18" t="s">
        <v>84</v>
      </c>
      <c r="BK282" s="233">
        <f>ROUND(I282*H282,2)</f>
        <v>0</v>
      </c>
      <c r="BL282" s="18" t="s">
        <v>135</v>
      </c>
      <c r="BM282" s="232" t="s">
        <v>526</v>
      </c>
    </row>
    <row r="283" s="13" customFormat="1">
      <c r="A283" s="13"/>
      <c r="B283" s="234"/>
      <c r="C283" s="235"/>
      <c r="D283" s="236" t="s">
        <v>137</v>
      </c>
      <c r="E283" s="237" t="s">
        <v>1</v>
      </c>
      <c r="F283" s="238" t="s">
        <v>527</v>
      </c>
      <c r="G283" s="235"/>
      <c r="H283" s="237" t="s">
        <v>1</v>
      </c>
      <c r="I283" s="239"/>
      <c r="J283" s="235"/>
      <c r="K283" s="235"/>
      <c r="L283" s="240"/>
      <c r="M283" s="241"/>
      <c r="N283" s="242"/>
      <c r="O283" s="242"/>
      <c r="P283" s="242"/>
      <c r="Q283" s="242"/>
      <c r="R283" s="242"/>
      <c r="S283" s="242"/>
      <c r="T283" s="24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4" t="s">
        <v>137</v>
      </c>
      <c r="AU283" s="244" t="s">
        <v>86</v>
      </c>
      <c r="AV283" s="13" t="s">
        <v>84</v>
      </c>
      <c r="AW283" s="13" t="s">
        <v>32</v>
      </c>
      <c r="AX283" s="13" t="s">
        <v>76</v>
      </c>
      <c r="AY283" s="244" t="s">
        <v>128</v>
      </c>
    </row>
    <row r="284" s="14" customFormat="1">
      <c r="A284" s="14"/>
      <c r="B284" s="245"/>
      <c r="C284" s="246"/>
      <c r="D284" s="236" t="s">
        <v>137</v>
      </c>
      <c r="E284" s="247" t="s">
        <v>1</v>
      </c>
      <c r="F284" s="248" t="s">
        <v>528</v>
      </c>
      <c r="G284" s="246"/>
      <c r="H284" s="249">
        <v>132.59999999999999</v>
      </c>
      <c r="I284" s="250"/>
      <c r="J284" s="246"/>
      <c r="K284" s="246"/>
      <c r="L284" s="251"/>
      <c r="M284" s="252"/>
      <c r="N284" s="253"/>
      <c r="O284" s="253"/>
      <c r="P284" s="253"/>
      <c r="Q284" s="253"/>
      <c r="R284" s="253"/>
      <c r="S284" s="253"/>
      <c r="T284" s="254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5" t="s">
        <v>137</v>
      </c>
      <c r="AU284" s="255" t="s">
        <v>86</v>
      </c>
      <c r="AV284" s="14" t="s">
        <v>86</v>
      </c>
      <c r="AW284" s="14" t="s">
        <v>32</v>
      </c>
      <c r="AX284" s="14" t="s">
        <v>84</v>
      </c>
      <c r="AY284" s="255" t="s">
        <v>128</v>
      </c>
    </row>
    <row r="285" s="14" customFormat="1">
      <c r="A285" s="14"/>
      <c r="B285" s="245"/>
      <c r="C285" s="246"/>
      <c r="D285" s="236" t="s">
        <v>137</v>
      </c>
      <c r="E285" s="246"/>
      <c r="F285" s="248" t="s">
        <v>529</v>
      </c>
      <c r="G285" s="246"/>
      <c r="H285" s="249">
        <v>145.86000000000001</v>
      </c>
      <c r="I285" s="250"/>
      <c r="J285" s="246"/>
      <c r="K285" s="246"/>
      <c r="L285" s="251"/>
      <c r="M285" s="252"/>
      <c r="N285" s="253"/>
      <c r="O285" s="253"/>
      <c r="P285" s="253"/>
      <c r="Q285" s="253"/>
      <c r="R285" s="253"/>
      <c r="S285" s="253"/>
      <c r="T285" s="25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5" t="s">
        <v>137</v>
      </c>
      <c r="AU285" s="255" t="s">
        <v>86</v>
      </c>
      <c r="AV285" s="14" t="s">
        <v>86</v>
      </c>
      <c r="AW285" s="14" t="s">
        <v>4</v>
      </c>
      <c r="AX285" s="14" t="s">
        <v>84</v>
      </c>
      <c r="AY285" s="255" t="s">
        <v>128</v>
      </c>
    </row>
    <row r="286" s="2" customFormat="1" ht="37.8" customHeight="1">
      <c r="A286" s="39"/>
      <c r="B286" s="40"/>
      <c r="C286" s="220" t="s">
        <v>252</v>
      </c>
      <c r="D286" s="220" t="s">
        <v>131</v>
      </c>
      <c r="E286" s="221" t="s">
        <v>530</v>
      </c>
      <c r="F286" s="222" t="s">
        <v>531</v>
      </c>
      <c r="G286" s="223" t="s">
        <v>320</v>
      </c>
      <c r="H286" s="224">
        <v>350</v>
      </c>
      <c r="I286" s="225"/>
      <c r="J286" s="226">
        <f>ROUND(I286*H286,2)</f>
        <v>0</v>
      </c>
      <c r="K286" s="227"/>
      <c r="L286" s="45"/>
      <c r="M286" s="228" t="s">
        <v>1</v>
      </c>
      <c r="N286" s="229" t="s">
        <v>41</v>
      </c>
      <c r="O286" s="92"/>
      <c r="P286" s="230">
        <f>O286*H286</f>
        <v>0</v>
      </c>
      <c r="Q286" s="230">
        <v>0</v>
      </c>
      <c r="R286" s="230">
        <f>Q286*H286</f>
        <v>0</v>
      </c>
      <c r="S286" s="230">
        <v>0</v>
      </c>
      <c r="T286" s="231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2" t="s">
        <v>135</v>
      </c>
      <c r="AT286" s="232" t="s">
        <v>131</v>
      </c>
      <c r="AU286" s="232" t="s">
        <v>86</v>
      </c>
      <c r="AY286" s="18" t="s">
        <v>128</v>
      </c>
      <c r="BE286" s="233">
        <f>IF(N286="základní",J286,0)</f>
        <v>0</v>
      </c>
      <c r="BF286" s="233">
        <f>IF(N286="snížená",J286,0)</f>
        <v>0</v>
      </c>
      <c r="BG286" s="233">
        <f>IF(N286="zákl. přenesená",J286,0)</f>
        <v>0</v>
      </c>
      <c r="BH286" s="233">
        <f>IF(N286="sníž. přenesená",J286,0)</f>
        <v>0</v>
      </c>
      <c r="BI286" s="233">
        <f>IF(N286="nulová",J286,0)</f>
        <v>0</v>
      </c>
      <c r="BJ286" s="18" t="s">
        <v>84</v>
      </c>
      <c r="BK286" s="233">
        <f>ROUND(I286*H286,2)</f>
        <v>0</v>
      </c>
      <c r="BL286" s="18" t="s">
        <v>135</v>
      </c>
      <c r="BM286" s="232" t="s">
        <v>532</v>
      </c>
    </row>
    <row r="287" s="14" customFormat="1">
      <c r="A287" s="14"/>
      <c r="B287" s="245"/>
      <c r="C287" s="246"/>
      <c r="D287" s="236" t="s">
        <v>137</v>
      </c>
      <c r="E287" s="247" t="s">
        <v>1</v>
      </c>
      <c r="F287" s="248" t="s">
        <v>518</v>
      </c>
      <c r="G287" s="246"/>
      <c r="H287" s="249">
        <v>350</v>
      </c>
      <c r="I287" s="250"/>
      <c r="J287" s="246"/>
      <c r="K287" s="246"/>
      <c r="L287" s="251"/>
      <c r="M287" s="252"/>
      <c r="N287" s="253"/>
      <c r="O287" s="253"/>
      <c r="P287" s="253"/>
      <c r="Q287" s="253"/>
      <c r="R287" s="253"/>
      <c r="S287" s="253"/>
      <c r="T287" s="254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5" t="s">
        <v>137</v>
      </c>
      <c r="AU287" s="255" t="s">
        <v>86</v>
      </c>
      <c r="AV287" s="14" t="s">
        <v>86</v>
      </c>
      <c r="AW287" s="14" t="s">
        <v>32</v>
      </c>
      <c r="AX287" s="14" t="s">
        <v>84</v>
      </c>
      <c r="AY287" s="255" t="s">
        <v>128</v>
      </c>
    </row>
    <row r="288" s="2" customFormat="1" ht="37.8" customHeight="1">
      <c r="A288" s="39"/>
      <c r="B288" s="40"/>
      <c r="C288" s="220" t="s">
        <v>533</v>
      </c>
      <c r="D288" s="220" t="s">
        <v>131</v>
      </c>
      <c r="E288" s="221" t="s">
        <v>534</v>
      </c>
      <c r="F288" s="222" t="s">
        <v>535</v>
      </c>
      <c r="G288" s="223" t="s">
        <v>320</v>
      </c>
      <c r="H288" s="224">
        <v>170</v>
      </c>
      <c r="I288" s="225"/>
      <c r="J288" s="226">
        <f>ROUND(I288*H288,2)</f>
        <v>0</v>
      </c>
      <c r="K288" s="227"/>
      <c r="L288" s="45"/>
      <c r="M288" s="228" t="s">
        <v>1</v>
      </c>
      <c r="N288" s="229" t="s">
        <v>41</v>
      </c>
      <c r="O288" s="92"/>
      <c r="P288" s="230">
        <f>O288*H288</f>
        <v>0</v>
      </c>
      <c r="Q288" s="230">
        <v>0</v>
      </c>
      <c r="R288" s="230">
        <f>Q288*H288</f>
        <v>0</v>
      </c>
      <c r="S288" s="230">
        <v>0</v>
      </c>
      <c r="T288" s="231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2" t="s">
        <v>135</v>
      </c>
      <c r="AT288" s="232" t="s">
        <v>131</v>
      </c>
      <c r="AU288" s="232" t="s">
        <v>86</v>
      </c>
      <c r="AY288" s="18" t="s">
        <v>128</v>
      </c>
      <c r="BE288" s="233">
        <f>IF(N288="základní",J288,0)</f>
        <v>0</v>
      </c>
      <c r="BF288" s="233">
        <f>IF(N288="snížená",J288,0)</f>
        <v>0</v>
      </c>
      <c r="BG288" s="233">
        <f>IF(N288="zákl. přenesená",J288,0)</f>
        <v>0</v>
      </c>
      <c r="BH288" s="233">
        <f>IF(N288="sníž. přenesená",J288,0)</f>
        <v>0</v>
      </c>
      <c r="BI288" s="233">
        <f>IF(N288="nulová",J288,0)</f>
        <v>0</v>
      </c>
      <c r="BJ288" s="18" t="s">
        <v>84</v>
      </c>
      <c r="BK288" s="233">
        <f>ROUND(I288*H288,2)</f>
        <v>0</v>
      </c>
      <c r="BL288" s="18" t="s">
        <v>135</v>
      </c>
      <c r="BM288" s="232" t="s">
        <v>536</v>
      </c>
    </row>
    <row r="289" s="14" customFormat="1">
      <c r="A289" s="14"/>
      <c r="B289" s="245"/>
      <c r="C289" s="246"/>
      <c r="D289" s="236" t="s">
        <v>137</v>
      </c>
      <c r="E289" s="247" t="s">
        <v>1</v>
      </c>
      <c r="F289" s="248" t="s">
        <v>513</v>
      </c>
      <c r="G289" s="246"/>
      <c r="H289" s="249">
        <v>170</v>
      </c>
      <c r="I289" s="250"/>
      <c r="J289" s="246"/>
      <c r="K289" s="246"/>
      <c r="L289" s="251"/>
      <c r="M289" s="252"/>
      <c r="N289" s="253"/>
      <c r="O289" s="253"/>
      <c r="P289" s="253"/>
      <c r="Q289" s="253"/>
      <c r="R289" s="253"/>
      <c r="S289" s="253"/>
      <c r="T289" s="254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5" t="s">
        <v>137</v>
      </c>
      <c r="AU289" s="255" t="s">
        <v>86</v>
      </c>
      <c r="AV289" s="14" t="s">
        <v>86</v>
      </c>
      <c r="AW289" s="14" t="s">
        <v>32</v>
      </c>
      <c r="AX289" s="14" t="s">
        <v>84</v>
      </c>
      <c r="AY289" s="255" t="s">
        <v>128</v>
      </c>
    </row>
    <row r="290" s="2" customFormat="1" ht="16.5" customHeight="1">
      <c r="A290" s="39"/>
      <c r="B290" s="40"/>
      <c r="C290" s="270" t="s">
        <v>537</v>
      </c>
      <c r="D290" s="270" t="s">
        <v>279</v>
      </c>
      <c r="E290" s="271" t="s">
        <v>538</v>
      </c>
      <c r="F290" s="272" t="s">
        <v>539</v>
      </c>
      <c r="G290" s="273" t="s">
        <v>540</v>
      </c>
      <c r="H290" s="274">
        <v>20.280000000000001</v>
      </c>
      <c r="I290" s="275"/>
      <c r="J290" s="276">
        <f>ROUND(I290*H290,2)</f>
        <v>0</v>
      </c>
      <c r="K290" s="277"/>
      <c r="L290" s="278"/>
      <c r="M290" s="279" t="s">
        <v>1</v>
      </c>
      <c r="N290" s="280" t="s">
        <v>41</v>
      </c>
      <c r="O290" s="92"/>
      <c r="P290" s="230">
        <f>O290*H290</f>
        <v>0</v>
      </c>
      <c r="Q290" s="230">
        <v>0.001</v>
      </c>
      <c r="R290" s="230">
        <f>Q290*H290</f>
        <v>0.020280000000000003</v>
      </c>
      <c r="S290" s="230">
        <v>0</v>
      </c>
      <c r="T290" s="231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2" t="s">
        <v>175</v>
      </c>
      <c r="AT290" s="232" t="s">
        <v>279</v>
      </c>
      <c r="AU290" s="232" t="s">
        <v>86</v>
      </c>
      <c r="AY290" s="18" t="s">
        <v>128</v>
      </c>
      <c r="BE290" s="233">
        <f>IF(N290="základní",J290,0)</f>
        <v>0</v>
      </c>
      <c r="BF290" s="233">
        <f>IF(N290="snížená",J290,0)</f>
        <v>0</v>
      </c>
      <c r="BG290" s="233">
        <f>IF(N290="zákl. přenesená",J290,0)</f>
        <v>0</v>
      </c>
      <c r="BH290" s="233">
        <f>IF(N290="sníž. přenesená",J290,0)</f>
        <v>0</v>
      </c>
      <c r="BI290" s="233">
        <f>IF(N290="nulová",J290,0)</f>
        <v>0</v>
      </c>
      <c r="BJ290" s="18" t="s">
        <v>84</v>
      </c>
      <c r="BK290" s="233">
        <f>ROUND(I290*H290,2)</f>
        <v>0</v>
      </c>
      <c r="BL290" s="18" t="s">
        <v>135</v>
      </c>
      <c r="BM290" s="232" t="s">
        <v>541</v>
      </c>
    </row>
    <row r="291" s="13" customFormat="1">
      <c r="A291" s="13"/>
      <c r="B291" s="234"/>
      <c r="C291" s="235"/>
      <c r="D291" s="236" t="s">
        <v>137</v>
      </c>
      <c r="E291" s="237" t="s">
        <v>1</v>
      </c>
      <c r="F291" s="238" t="s">
        <v>542</v>
      </c>
      <c r="G291" s="235"/>
      <c r="H291" s="237" t="s">
        <v>1</v>
      </c>
      <c r="I291" s="239"/>
      <c r="J291" s="235"/>
      <c r="K291" s="235"/>
      <c r="L291" s="240"/>
      <c r="M291" s="241"/>
      <c r="N291" s="242"/>
      <c r="O291" s="242"/>
      <c r="P291" s="242"/>
      <c r="Q291" s="242"/>
      <c r="R291" s="242"/>
      <c r="S291" s="242"/>
      <c r="T291" s="24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4" t="s">
        <v>137</v>
      </c>
      <c r="AU291" s="244" t="s">
        <v>86</v>
      </c>
      <c r="AV291" s="13" t="s">
        <v>84</v>
      </c>
      <c r="AW291" s="13" t="s">
        <v>32</v>
      </c>
      <c r="AX291" s="13" t="s">
        <v>76</v>
      </c>
      <c r="AY291" s="244" t="s">
        <v>128</v>
      </c>
    </row>
    <row r="292" s="14" customFormat="1">
      <c r="A292" s="14"/>
      <c r="B292" s="245"/>
      <c r="C292" s="246"/>
      <c r="D292" s="236" t="s">
        <v>137</v>
      </c>
      <c r="E292" s="247" t="s">
        <v>1</v>
      </c>
      <c r="F292" s="248" t="s">
        <v>543</v>
      </c>
      <c r="G292" s="246"/>
      <c r="H292" s="249">
        <v>16.899999999999999</v>
      </c>
      <c r="I292" s="250"/>
      <c r="J292" s="246"/>
      <c r="K292" s="246"/>
      <c r="L292" s="251"/>
      <c r="M292" s="252"/>
      <c r="N292" s="253"/>
      <c r="O292" s="253"/>
      <c r="P292" s="253"/>
      <c r="Q292" s="253"/>
      <c r="R292" s="253"/>
      <c r="S292" s="253"/>
      <c r="T292" s="254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5" t="s">
        <v>137</v>
      </c>
      <c r="AU292" s="255" t="s">
        <v>86</v>
      </c>
      <c r="AV292" s="14" t="s">
        <v>86</v>
      </c>
      <c r="AW292" s="14" t="s">
        <v>32</v>
      </c>
      <c r="AX292" s="14" t="s">
        <v>84</v>
      </c>
      <c r="AY292" s="255" t="s">
        <v>128</v>
      </c>
    </row>
    <row r="293" s="14" customFormat="1">
      <c r="A293" s="14"/>
      <c r="B293" s="245"/>
      <c r="C293" s="246"/>
      <c r="D293" s="236" t="s">
        <v>137</v>
      </c>
      <c r="E293" s="246"/>
      <c r="F293" s="248" t="s">
        <v>544</v>
      </c>
      <c r="G293" s="246"/>
      <c r="H293" s="249">
        <v>20.280000000000001</v>
      </c>
      <c r="I293" s="250"/>
      <c r="J293" s="246"/>
      <c r="K293" s="246"/>
      <c r="L293" s="251"/>
      <c r="M293" s="252"/>
      <c r="N293" s="253"/>
      <c r="O293" s="253"/>
      <c r="P293" s="253"/>
      <c r="Q293" s="253"/>
      <c r="R293" s="253"/>
      <c r="S293" s="253"/>
      <c r="T293" s="254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5" t="s">
        <v>137</v>
      </c>
      <c r="AU293" s="255" t="s">
        <v>86</v>
      </c>
      <c r="AV293" s="14" t="s">
        <v>86</v>
      </c>
      <c r="AW293" s="14" t="s">
        <v>4</v>
      </c>
      <c r="AX293" s="14" t="s">
        <v>84</v>
      </c>
      <c r="AY293" s="255" t="s">
        <v>128</v>
      </c>
    </row>
    <row r="294" s="2" customFormat="1" ht="37.8" customHeight="1">
      <c r="A294" s="39"/>
      <c r="B294" s="40"/>
      <c r="C294" s="220" t="s">
        <v>545</v>
      </c>
      <c r="D294" s="220" t="s">
        <v>131</v>
      </c>
      <c r="E294" s="221" t="s">
        <v>546</v>
      </c>
      <c r="F294" s="222" t="s">
        <v>547</v>
      </c>
      <c r="G294" s="223" t="s">
        <v>320</v>
      </c>
      <c r="H294" s="224">
        <v>350</v>
      </c>
      <c r="I294" s="225"/>
      <c r="J294" s="226">
        <f>ROUND(I294*H294,2)</f>
        <v>0</v>
      </c>
      <c r="K294" s="227"/>
      <c r="L294" s="45"/>
      <c r="M294" s="228" t="s">
        <v>1</v>
      </c>
      <c r="N294" s="229" t="s">
        <v>41</v>
      </c>
      <c r="O294" s="92"/>
      <c r="P294" s="230">
        <f>O294*H294</f>
        <v>0</v>
      </c>
      <c r="Q294" s="230">
        <v>0</v>
      </c>
      <c r="R294" s="230">
        <f>Q294*H294</f>
        <v>0</v>
      </c>
      <c r="S294" s="230">
        <v>0</v>
      </c>
      <c r="T294" s="231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2" t="s">
        <v>135</v>
      </c>
      <c r="AT294" s="232" t="s">
        <v>131</v>
      </c>
      <c r="AU294" s="232" t="s">
        <v>86</v>
      </c>
      <c r="AY294" s="18" t="s">
        <v>128</v>
      </c>
      <c r="BE294" s="233">
        <f>IF(N294="základní",J294,0)</f>
        <v>0</v>
      </c>
      <c r="BF294" s="233">
        <f>IF(N294="snížená",J294,0)</f>
        <v>0</v>
      </c>
      <c r="BG294" s="233">
        <f>IF(N294="zákl. přenesená",J294,0)</f>
        <v>0</v>
      </c>
      <c r="BH294" s="233">
        <f>IF(N294="sníž. přenesená",J294,0)</f>
        <v>0</v>
      </c>
      <c r="BI294" s="233">
        <f>IF(N294="nulová",J294,0)</f>
        <v>0</v>
      </c>
      <c r="BJ294" s="18" t="s">
        <v>84</v>
      </c>
      <c r="BK294" s="233">
        <f>ROUND(I294*H294,2)</f>
        <v>0</v>
      </c>
      <c r="BL294" s="18" t="s">
        <v>135</v>
      </c>
      <c r="BM294" s="232" t="s">
        <v>548</v>
      </c>
    </row>
    <row r="295" s="14" customFormat="1">
      <c r="A295" s="14"/>
      <c r="B295" s="245"/>
      <c r="C295" s="246"/>
      <c r="D295" s="236" t="s">
        <v>137</v>
      </c>
      <c r="E295" s="247" t="s">
        <v>1</v>
      </c>
      <c r="F295" s="248" t="s">
        <v>518</v>
      </c>
      <c r="G295" s="246"/>
      <c r="H295" s="249">
        <v>350</v>
      </c>
      <c r="I295" s="250"/>
      <c r="J295" s="246"/>
      <c r="K295" s="246"/>
      <c r="L295" s="251"/>
      <c r="M295" s="252"/>
      <c r="N295" s="253"/>
      <c r="O295" s="253"/>
      <c r="P295" s="253"/>
      <c r="Q295" s="253"/>
      <c r="R295" s="253"/>
      <c r="S295" s="253"/>
      <c r="T295" s="254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5" t="s">
        <v>137</v>
      </c>
      <c r="AU295" s="255" t="s">
        <v>86</v>
      </c>
      <c r="AV295" s="14" t="s">
        <v>86</v>
      </c>
      <c r="AW295" s="14" t="s">
        <v>32</v>
      </c>
      <c r="AX295" s="14" t="s">
        <v>84</v>
      </c>
      <c r="AY295" s="255" t="s">
        <v>128</v>
      </c>
    </row>
    <row r="296" s="2" customFormat="1" ht="24.15" customHeight="1">
      <c r="A296" s="39"/>
      <c r="B296" s="40"/>
      <c r="C296" s="220" t="s">
        <v>549</v>
      </c>
      <c r="D296" s="220" t="s">
        <v>131</v>
      </c>
      <c r="E296" s="221" t="s">
        <v>550</v>
      </c>
      <c r="F296" s="222" t="s">
        <v>551</v>
      </c>
      <c r="G296" s="223" t="s">
        <v>320</v>
      </c>
      <c r="H296" s="224">
        <v>340</v>
      </c>
      <c r="I296" s="225"/>
      <c r="J296" s="226">
        <f>ROUND(I296*H296,2)</f>
        <v>0</v>
      </c>
      <c r="K296" s="227"/>
      <c r="L296" s="45"/>
      <c r="M296" s="228" t="s">
        <v>1</v>
      </c>
      <c r="N296" s="229" t="s">
        <v>41</v>
      </c>
      <c r="O296" s="92"/>
      <c r="P296" s="230">
        <f>O296*H296</f>
        <v>0</v>
      </c>
      <c r="Q296" s="230">
        <v>0</v>
      </c>
      <c r="R296" s="230">
        <f>Q296*H296</f>
        <v>0</v>
      </c>
      <c r="S296" s="230">
        <v>0</v>
      </c>
      <c r="T296" s="231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2" t="s">
        <v>135</v>
      </c>
      <c r="AT296" s="232" t="s">
        <v>131</v>
      </c>
      <c r="AU296" s="232" t="s">
        <v>86</v>
      </c>
      <c r="AY296" s="18" t="s">
        <v>128</v>
      </c>
      <c r="BE296" s="233">
        <f>IF(N296="základní",J296,0)</f>
        <v>0</v>
      </c>
      <c r="BF296" s="233">
        <f>IF(N296="snížená",J296,0)</f>
        <v>0</v>
      </c>
      <c r="BG296" s="233">
        <f>IF(N296="zákl. přenesená",J296,0)</f>
        <v>0</v>
      </c>
      <c r="BH296" s="233">
        <f>IF(N296="sníž. přenesená",J296,0)</f>
        <v>0</v>
      </c>
      <c r="BI296" s="233">
        <f>IF(N296="nulová",J296,0)</f>
        <v>0</v>
      </c>
      <c r="BJ296" s="18" t="s">
        <v>84</v>
      </c>
      <c r="BK296" s="233">
        <f>ROUND(I296*H296,2)</f>
        <v>0</v>
      </c>
      <c r="BL296" s="18" t="s">
        <v>135</v>
      </c>
      <c r="BM296" s="232" t="s">
        <v>552</v>
      </c>
    </row>
    <row r="297" s="13" customFormat="1">
      <c r="A297" s="13"/>
      <c r="B297" s="234"/>
      <c r="C297" s="235"/>
      <c r="D297" s="236" t="s">
        <v>137</v>
      </c>
      <c r="E297" s="237" t="s">
        <v>1</v>
      </c>
      <c r="F297" s="238" t="s">
        <v>553</v>
      </c>
      <c r="G297" s="235"/>
      <c r="H297" s="237" t="s">
        <v>1</v>
      </c>
      <c r="I297" s="239"/>
      <c r="J297" s="235"/>
      <c r="K297" s="235"/>
      <c r="L297" s="240"/>
      <c r="M297" s="241"/>
      <c r="N297" s="242"/>
      <c r="O297" s="242"/>
      <c r="P297" s="242"/>
      <c r="Q297" s="242"/>
      <c r="R297" s="242"/>
      <c r="S297" s="242"/>
      <c r="T297" s="24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4" t="s">
        <v>137</v>
      </c>
      <c r="AU297" s="244" t="s">
        <v>86</v>
      </c>
      <c r="AV297" s="13" t="s">
        <v>84</v>
      </c>
      <c r="AW297" s="13" t="s">
        <v>32</v>
      </c>
      <c r="AX297" s="13" t="s">
        <v>76</v>
      </c>
      <c r="AY297" s="244" t="s">
        <v>128</v>
      </c>
    </row>
    <row r="298" s="14" customFormat="1">
      <c r="A298" s="14"/>
      <c r="B298" s="245"/>
      <c r="C298" s="246"/>
      <c r="D298" s="236" t="s">
        <v>137</v>
      </c>
      <c r="E298" s="247" t="s">
        <v>1</v>
      </c>
      <c r="F298" s="248" t="s">
        <v>554</v>
      </c>
      <c r="G298" s="246"/>
      <c r="H298" s="249">
        <v>340</v>
      </c>
      <c r="I298" s="250"/>
      <c r="J298" s="246"/>
      <c r="K298" s="246"/>
      <c r="L298" s="251"/>
      <c r="M298" s="252"/>
      <c r="N298" s="253"/>
      <c r="O298" s="253"/>
      <c r="P298" s="253"/>
      <c r="Q298" s="253"/>
      <c r="R298" s="253"/>
      <c r="S298" s="253"/>
      <c r="T298" s="254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5" t="s">
        <v>137</v>
      </c>
      <c r="AU298" s="255" t="s">
        <v>86</v>
      </c>
      <c r="AV298" s="14" t="s">
        <v>86</v>
      </c>
      <c r="AW298" s="14" t="s">
        <v>32</v>
      </c>
      <c r="AX298" s="14" t="s">
        <v>84</v>
      </c>
      <c r="AY298" s="255" t="s">
        <v>128</v>
      </c>
    </row>
    <row r="299" s="2" customFormat="1" ht="24.15" customHeight="1">
      <c r="A299" s="39"/>
      <c r="B299" s="40"/>
      <c r="C299" s="220" t="s">
        <v>555</v>
      </c>
      <c r="D299" s="220" t="s">
        <v>131</v>
      </c>
      <c r="E299" s="221" t="s">
        <v>556</v>
      </c>
      <c r="F299" s="222" t="s">
        <v>557</v>
      </c>
      <c r="G299" s="223" t="s">
        <v>320</v>
      </c>
      <c r="H299" s="224">
        <v>340</v>
      </c>
      <c r="I299" s="225"/>
      <c r="J299" s="226">
        <f>ROUND(I299*H299,2)</f>
        <v>0</v>
      </c>
      <c r="K299" s="227"/>
      <c r="L299" s="45"/>
      <c r="M299" s="228" t="s">
        <v>1</v>
      </c>
      <c r="N299" s="229" t="s">
        <v>41</v>
      </c>
      <c r="O299" s="92"/>
      <c r="P299" s="230">
        <f>O299*H299</f>
        <v>0</v>
      </c>
      <c r="Q299" s="230">
        <v>0</v>
      </c>
      <c r="R299" s="230">
        <f>Q299*H299</f>
        <v>0</v>
      </c>
      <c r="S299" s="230">
        <v>0</v>
      </c>
      <c r="T299" s="231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2" t="s">
        <v>135</v>
      </c>
      <c r="AT299" s="232" t="s">
        <v>131</v>
      </c>
      <c r="AU299" s="232" t="s">
        <v>86</v>
      </c>
      <c r="AY299" s="18" t="s">
        <v>128</v>
      </c>
      <c r="BE299" s="233">
        <f>IF(N299="základní",J299,0)</f>
        <v>0</v>
      </c>
      <c r="BF299" s="233">
        <f>IF(N299="snížená",J299,0)</f>
        <v>0</v>
      </c>
      <c r="BG299" s="233">
        <f>IF(N299="zákl. přenesená",J299,0)</f>
        <v>0</v>
      </c>
      <c r="BH299" s="233">
        <f>IF(N299="sníž. přenesená",J299,0)</f>
        <v>0</v>
      </c>
      <c r="BI299" s="233">
        <f>IF(N299="nulová",J299,0)</f>
        <v>0</v>
      </c>
      <c r="BJ299" s="18" t="s">
        <v>84</v>
      </c>
      <c r="BK299" s="233">
        <f>ROUND(I299*H299,2)</f>
        <v>0</v>
      </c>
      <c r="BL299" s="18" t="s">
        <v>135</v>
      </c>
      <c r="BM299" s="232" t="s">
        <v>558</v>
      </c>
    </row>
    <row r="300" s="13" customFormat="1">
      <c r="A300" s="13"/>
      <c r="B300" s="234"/>
      <c r="C300" s="235"/>
      <c r="D300" s="236" t="s">
        <v>137</v>
      </c>
      <c r="E300" s="237" t="s">
        <v>1</v>
      </c>
      <c r="F300" s="238" t="s">
        <v>559</v>
      </c>
      <c r="G300" s="235"/>
      <c r="H300" s="237" t="s">
        <v>1</v>
      </c>
      <c r="I300" s="239"/>
      <c r="J300" s="235"/>
      <c r="K300" s="235"/>
      <c r="L300" s="240"/>
      <c r="M300" s="241"/>
      <c r="N300" s="242"/>
      <c r="O300" s="242"/>
      <c r="P300" s="242"/>
      <c r="Q300" s="242"/>
      <c r="R300" s="242"/>
      <c r="S300" s="242"/>
      <c r="T300" s="24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4" t="s">
        <v>137</v>
      </c>
      <c r="AU300" s="244" t="s">
        <v>86</v>
      </c>
      <c r="AV300" s="13" t="s">
        <v>84</v>
      </c>
      <c r="AW300" s="13" t="s">
        <v>32</v>
      </c>
      <c r="AX300" s="13" t="s">
        <v>76</v>
      </c>
      <c r="AY300" s="244" t="s">
        <v>128</v>
      </c>
    </row>
    <row r="301" s="14" customFormat="1">
      <c r="A301" s="14"/>
      <c r="B301" s="245"/>
      <c r="C301" s="246"/>
      <c r="D301" s="236" t="s">
        <v>137</v>
      </c>
      <c r="E301" s="247" t="s">
        <v>1</v>
      </c>
      <c r="F301" s="248" t="s">
        <v>554</v>
      </c>
      <c r="G301" s="246"/>
      <c r="H301" s="249">
        <v>340</v>
      </c>
      <c r="I301" s="250"/>
      <c r="J301" s="246"/>
      <c r="K301" s="246"/>
      <c r="L301" s="251"/>
      <c r="M301" s="252"/>
      <c r="N301" s="253"/>
      <c r="O301" s="253"/>
      <c r="P301" s="253"/>
      <c r="Q301" s="253"/>
      <c r="R301" s="253"/>
      <c r="S301" s="253"/>
      <c r="T301" s="254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5" t="s">
        <v>137</v>
      </c>
      <c r="AU301" s="255" t="s">
        <v>86</v>
      </c>
      <c r="AV301" s="14" t="s">
        <v>86</v>
      </c>
      <c r="AW301" s="14" t="s">
        <v>32</v>
      </c>
      <c r="AX301" s="14" t="s">
        <v>84</v>
      </c>
      <c r="AY301" s="255" t="s">
        <v>128</v>
      </c>
    </row>
    <row r="302" s="2" customFormat="1" ht="21.75" customHeight="1">
      <c r="A302" s="39"/>
      <c r="B302" s="40"/>
      <c r="C302" s="220" t="s">
        <v>560</v>
      </c>
      <c r="D302" s="220" t="s">
        <v>131</v>
      </c>
      <c r="E302" s="221" t="s">
        <v>561</v>
      </c>
      <c r="F302" s="222" t="s">
        <v>562</v>
      </c>
      <c r="G302" s="223" t="s">
        <v>320</v>
      </c>
      <c r="H302" s="224">
        <v>340</v>
      </c>
      <c r="I302" s="225"/>
      <c r="J302" s="226">
        <f>ROUND(I302*H302,2)</f>
        <v>0</v>
      </c>
      <c r="K302" s="227"/>
      <c r="L302" s="45"/>
      <c r="M302" s="228" t="s">
        <v>1</v>
      </c>
      <c r="N302" s="229" t="s">
        <v>41</v>
      </c>
      <c r="O302" s="92"/>
      <c r="P302" s="230">
        <f>O302*H302</f>
        <v>0</v>
      </c>
      <c r="Q302" s="230">
        <v>0</v>
      </c>
      <c r="R302" s="230">
        <f>Q302*H302</f>
        <v>0</v>
      </c>
      <c r="S302" s="230">
        <v>0</v>
      </c>
      <c r="T302" s="231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32" t="s">
        <v>135</v>
      </c>
      <c r="AT302" s="232" t="s">
        <v>131</v>
      </c>
      <c r="AU302" s="232" t="s">
        <v>86</v>
      </c>
      <c r="AY302" s="18" t="s">
        <v>128</v>
      </c>
      <c r="BE302" s="233">
        <f>IF(N302="základní",J302,0)</f>
        <v>0</v>
      </c>
      <c r="BF302" s="233">
        <f>IF(N302="snížená",J302,0)</f>
        <v>0</v>
      </c>
      <c r="BG302" s="233">
        <f>IF(N302="zákl. přenesená",J302,0)</f>
        <v>0</v>
      </c>
      <c r="BH302" s="233">
        <f>IF(N302="sníž. přenesená",J302,0)</f>
        <v>0</v>
      </c>
      <c r="BI302" s="233">
        <f>IF(N302="nulová",J302,0)</f>
        <v>0</v>
      </c>
      <c r="BJ302" s="18" t="s">
        <v>84</v>
      </c>
      <c r="BK302" s="233">
        <f>ROUND(I302*H302,2)</f>
        <v>0</v>
      </c>
      <c r="BL302" s="18" t="s">
        <v>135</v>
      </c>
      <c r="BM302" s="232" t="s">
        <v>563</v>
      </c>
    </row>
    <row r="303" s="13" customFormat="1">
      <c r="A303" s="13"/>
      <c r="B303" s="234"/>
      <c r="C303" s="235"/>
      <c r="D303" s="236" t="s">
        <v>137</v>
      </c>
      <c r="E303" s="237" t="s">
        <v>1</v>
      </c>
      <c r="F303" s="238" t="s">
        <v>559</v>
      </c>
      <c r="G303" s="235"/>
      <c r="H303" s="237" t="s">
        <v>1</v>
      </c>
      <c r="I303" s="239"/>
      <c r="J303" s="235"/>
      <c r="K303" s="235"/>
      <c r="L303" s="240"/>
      <c r="M303" s="241"/>
      <c r="N303" s="242"/>
      <c r="O303" s="242"/>
      <c r="P303" s="242"/>
      <c r="Q303" s="242"/>
      <c r="R303" s="242"/>
      <c r="S303" s="242"/>
      <c r="T303" s="24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4" t="s">
        <v>137</v>
      </c>
      <c r="AU303" s="244" t="s">
        <v>86</v>
      </c>
      <c r="AV303" s="13" t="s">
        <v>84</v>
      </c>
      <c r="AW303" s="13" t="s">
        <v>32</v>
      </c>
      <c r="AX303" s="13" t="s">
        <v>76</v>
      </c>
      <c r="AY303" s="244" t="s">
        <v>128</v>
      </c>
    </row>
    <row r="304" s="14" customFormat="1">
      <c r="A304" s="14"/>
      <c r="B304" s="245"/>
      <c r="C304" s="246"/>
      <c r="D304" s="236" t="s">
        <v>137</v>
      </c>
      <c r="E304" s="247" t="s">
        <v>1</v>
      </c>
      <c r="F304" s="248" t="s">
        <v>554</v>
      </c>
      <c r="G304" s="246"/>
      <c r="H304" s="249">
        <v>340</v>
      </c>
      <c r="I304" s="250"/>
      <c r="J304" s="246"/>
      <c r="K304" s="246"/>
      <c r="L304" s="251"/>
      <c r="M304" s="252"/>
      <c r="N304" s="253"/>
      <c r="O304" s="253"/>
      <c r="P304" s="253"/>
      <c r="Q304" s="253"/>
      <c r="R304" s="253"/>
      <c r="S304" s="253"/>
      <c r="T304" s="254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5" t="s">
        <v>137</v>
      </c>
      <c r="AU304" s="255" t="s">
        <v>86</v>
      </c>
      <c r="AV304" s="14" t="s">
        <v>86</v>
      </c>
      <c r="AW304" s="14" t="s">
        <v>32</v>
      </c>
      <c r="AX304" s="14" t="s">
        <v>84</v>
      </c>
      <c r="AY304" s="255" t="s">
        <v>128</v>
      </c>
    </row>
    <row r="305" s="2" customFormat="1" ht="24.15" customHeight="1">
      <c r="A305" s="39"/>
      <c r="B305" s="40"/>
      <c r="C305" s="220" t="s">
        <v>564</v>
      </c>
      <c r="D305" s="220" t="s">
        <v>131</v>
      </c>
      <c r="E305" s="221" t="s">
        <v>565</v>
      </c>
      <c r="F305" s="222" t="s">
        <v>566</v>
      </c>
      <c r="G305" s="223" t="s">
        <v>320</v>
      </c>
      <c r="H305" s="224">
        <v>510</v>
      </c>
      <c r="I305" s="225"/>
      <c r="J305" s="226">
        <f>ROUND(I305*H305,2)</f>
        <v>0</v>
      </c>
      <c r="K305" s="227"/>
      <c r="L305" s="45"/>
      <c r="M305" s="228" t="s">
        <v>1</v>
      </c>
      <c r="N305" s="229" t="s">
        <v>41</v>
      </c>
      <c r="O305" s="92"/>
      <c r="P305" s="230">
        <f>O305*H305</f>
        <v>0</v>
      </c>
      <c r="Q305" s="230">
        <v>0</v>
      </c>
      <c r="R305" s="230">
        <f>Q305*H305</f>
        <v>0</v>
      </c>
      <c r="S305" s="230">
        <v>0</v>
      </c>
      <c r="T305" s="231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32" t="s">
        <v>135</v>
      </c>
      <c r="AT305" s="232" t="s">
        <v>131</v>
      </c>
      <c r="AU305" s="232" t="s">
        <v>86</v>
      </c>
      <c r="AY305" s="18" t="s">
        <v>128</v>
      </c>
      <c r="BE305" s="233">
        <f>IF(N305="základní",J305,0)</f>
        <v>0</v>
      </c>
      <c r="BF305" s="233">
        <f>IF(N305="snížená",J305,0)</f>
        <v>0</v>
      </c>
      <c r="BG305" s="233">
        <f>IF(N305="zákl. přenesená",J305,0)</f>
        <v>0</v>
      </c>
      <c r="BH305" s="233">
        <f>IF(N305="sníž. přenesená",J305,0)</f>
        <v>0</v>
      </c>
      <c r="BI305" s="233">
        <f>IF(N305="nulová",J305,0)</f>
        <v>0</v>
      </c>
      <c r="BJ305" s="18" t="s">
        <v>84</v>
      </c>
      <c r="BK305" s="233">
        <f>ROUND(I305*H305,2)</f>
        <v>0</v>
      </c>
      <c r="BL305" s="18" t="s">
        <v>135</v>
      </c>
      <c r="BM305" s="232" t="s">
        <v>567</v>
      </c>
    </row>
    <row r="306" s="13" customFormat="1">
      <c r="A306" s="13"/>
      <c r="B306" s="234"/>
      <c r="C306" s="235"/>
      <c r="D306" s="236" t="s">
        <v>137</v>
      </c>
      <c r="E306" s="237" t="s">
        <v>1</v>
      </c>
      <c r="F306" s="238" t="s">
        <v>568</v>
      </c>
      <c r="G306" s="235"/>
      <c r="H306" s="237" t="s">
        <v>1</v>
      </c>
      <c r="I306" s="239"/>
      <c r="J306" s="235"/>
      <c r="K306" s="235"/>
      <c r="L306" s="240"/>
      <c r="M306" s="241"/>
      <c r="N306" s="242"/>
      <c r="O306" s="242"/>
      <c r="P306" s="242"/>
      <c r="Q306" s="242"/>
      <c r="R306" s="242"/>
      <c r="S306" s="242"/>
      <c r="T306" s="24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4" t="s">
        <v>137</v>
      </c>
      <c r="AU306" s="244" t="s">
        <v>86</v>
      </c>
      <c r="AV306" s="13" t="s">
        <v>84</v>
      </c>
      <c r="AW306" s="13" t="s">
        <v>32</v>
      </c>
      <c r="AX306" s="13" t="s">
        <v>76</v>
      </c>
      <c r="AY306" s="244" t="s">
        <v>128</v>
      </c>
    </row>
    <row r="307" s="14" customFormat="1">
      <c r="A307" s="14"/>
      <c r="B307" s="245"/>
      <c r="C307" s="246"/>
      <c r="D307" s="236" t="s">
        <v>137</v>
      </c>
      <c r="E307" s="247" t="s">
        <v>1</v>
      </c>
      <c r="F307" s="248" t="s">
        <v>569</v>
      </c>
      <c r="G307" s="246"/>
      <c r="H307" s="249">
        <v>510</v>
      </c>
      <c r="I307" s="250"/>
      <c r="J307" s="246"/>
      <c r="K307" s="246"/>
      <c r="L307" s="251"/>
      <c r="M307" s="252"/>
      <c r="N307" s="253"/>
      <c r="O307" s="253"/>
      <c r="P307" s="253"/>
      <c r="Q307" s="253"/>
      <c r="R307" s="253"/>
      <c r="S307" s="253"/>
      <c r="T307" s="254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5" t="s">
        <v>137</v>
      </c>
      <c r="AU307" s="255" t="s">
        <v>86</v>
      </c>
      <c r="AV307" s="14" t="s">
        <v>86</v>
      </c>
      <c r="AW307" s="14" t="s">
        <v>32</v>
      </c>
      <c r="AX307" s="14" t="s">
        <v>84</v>
      </c>
      <c r="AY307" s="255" t="s">
        <v>128</v>
      </c>
    </row>
    <row r="308" s="2" customFormat="1" ht="21.75" customHeight="1">
      <c r="A308" s="39"/>
      <c r="B308" s="40"/>
      <c r="C308" s="220" t="s">
        <v>570</v>
      </c>
      <c r="D308" s="220" t="s">
        <v>131</v>
      </c>
      <c r="E308" s="221" t="s">
        <v>571</v>
      </c>
      <c r="F308" s="222" t="s">
        <v>572</v>
      </c>
      <c r="G308" s="223" t="s">
        <v>320</v>
      </c>
      <c r="H308" s="224">
        <v>700</v>
      </c>
      <c r="I308" s="225"/>
      <c r="J308" s="226">
        <f>ROUND(I308*H308,2)</f>
        <v>0</v>
      </c>
      <c r="K308" s="227"/>
      <c r="L308" s="45"/>
      <c r="M308" s="228" t="s">
        <v>1</v>
      </c>
      <c r="N308" s="229" t="s">
        <v>41</v>
      </c>
      <c r="O308" s="92"/>
      <c r="P308" s="230">
        <f>O308*H308</f>
        <v>0</v>
      </c>
      <c r="Q308" s="230">
        <v>0</v>
      </c>
      <c r="R308" s="230">
        <f>Q308*H308</f>
        <v>0</v>
      </c>
      <c r="S308" s="230">
        <v>0</v>
      </c>
      <c r="T308" s="231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32" t="s">
        <v>135</v>
      </c>
      <c r="AT308" s="232" t="s">
        <v>131</v>
      </c>
      <c r="AU308" s="232" t="s">
        <v>86</v>
      </c>
      <c r="AY308" s="18" t="s">
        <v>128</v>
      </c>
      <c r="BE308" s="233">
        <f>IF(N308="základní",J308,0)</f>
        <v>0</v>
      </c>
      <c r="BF308" s="233">
        <f>IF(N308="snížená",J308,0)</f>
        <v>0</v>
      </c>
      <c r="BG308" s="233">
        <f>IF(N308="zákl. přenesená",J308,0)</f>
        <v>0</v>
      </c>
      <c r="BH308" s="233">
        <f>IF(N308="sníž. přenesená",J308,0)</f>
        <v>0</v>
      </c>
      <c r="BI308" s="233">
        <f>IF(N308="nulová",J308,0)</f>
        <v>0</v>
      </c>
      <c r="BJ308" s="18" t="s">
        <v>84</v>
      </c>
      <c r="BK308" s="233">
        <f>ROUND(I308*H308,2)</f>
        <v>0</v>
      </c>
      <c r="BL308" s="18" t="s">
        <v>135</v>
      </c>
      <c r="BM308" s="232" t="s">
        <v>573</v>
      </c>
    </row>
    <row r="309" s="14" customFormat="1">
      <c r="A309" s="14"/>
      <c r="B309" s="245"/>
      <c r="C309" s="246"/>
      <c r="D309" s="236" t="s">
        <v>137</v>
      </c>
      <c r="E309" s="247" t="s">
        <v>1</v>
      </c>
      <c r="F309" s="248" t="s">
        <v>574</v>
      </c>
      <c r="G309" s="246"/>
      <c r="H309" s="249">
        <v>700</v>
      </c>
      <c r="I309" s="250"/>
      <c r="J309" s="246"/>
      <c r="K309" s="246"/>
      <c r="L309" s="251"/>
      <c r="M309" s="252"/>
      <c r="N309" s="253"/>
      <c r="O309" s="253"/>
      <c r="P309" s="253"/>
      <c r="Q309" s="253"/>
      <c r="R309" s="253"/>
      <c r="S309" s="253"/>
      <c r="T309" s="254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5" t="s">
        <v>137</v>
      </c>
      <c r="AU309" s="255" t="s">
        <v>86</v>
      </c>
      <c r="AV309" s="14" t="s">
        <v>86</v>
      </c>
      <c r="AW309" s="14" t="s">
        <v>32</v>
      </c>
      <c r="AX309" s="14" t="s">
        <v>84</v>
      </c>
      <c r="AY309" s="255" t="s">
        <v>128</v>
      </c>
    </row>
    <row r="310" s="2" customFormat="1" ht="21.75" customHeight="1">
      <c r="A310" s="39"/>
      <c r="B310" s="40"/>
      <c r="C310" s="220" t="s">
        <v>575</v>
      </c>
      <c r="D310" s="220" t="s">
        <v>131</v>
      </c>
      <c r="E310" s="221" t="s">
        <v>576</v>
      </c>
      <c r="F310" s="222" t="s">
        <v>577</v>
      </c>
      <c r="G310" s="223" t="s">
        <v>320</v>
      </c>
      <c r="H310" s="224">
        <v>700</v>
      </c>
      <c r="I310" s="225"/>
      <c r="J310" s="226">
        <f>ROUND(I310*H310,2)</f>
        <v>0</v>
      </c>
      <c r="K310" s="227"/>
      <c r="L310" s="45"/>
      <c r="M310" s="228" t="s">
        <v>1</v>
      </c>
      <c r="N310" s="229" t="s">
        <v>41</v>
      </c>
      <c r="O310" s="92"/>
      <c r="P310" s="230">
        <f>O310*H310</f>
        <v>0</v>
      </c>
      <c r="Q310" s="230">
        <v>0</v>
      </c>
      <c r="R310" s="230">
        <f>Q310*H310</f>
        <v>0</v>
      </c>
      <c r="S310" s="230">
        <v>0</v>
      </c>
      <c r="T310" s="231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32" t="s">
        <v>135</v>
      </c>
      <c r="AT310" s="232" t="s">
        <v>131</v>
      </c>
      <c r="AU310" s="232" t="s">
        <v>86</v>
      </c>
      <c r="AY310" s="18" t="s">
        <v>128</v>
      </c>
      <c r="BE310" s="233">
        <f>IF(N310="základní",J310,0)</f>
        <v>0</v>
      </c>
      <c r="BF310" s="233">
        <f>IF(N310="snížená",J310,0)</f>
        <v>0</v>
      </c>
      <c r="BG310" s="233">
        <f>IF(N310="zákl. přenesená",J310,0)</f>
        <v>0</v>
      </c>
      <c r="BH310" s="233">
        <f>IF(N310="sníž. přenesená",J310,0)</f>
        <v>0</v>
      </c>
      <c r="BI310" s="233">
        <f>IF(N310="nulová",J310,0)</f>
        <v>0</v>
      </c>
      <c r="BJ310" s="18" t="s">
        <v>84</v>
      </c>
      <c r="BK310" s="233">
        <f>ROUND(I310*H310,2)</f>
        <v>0</v>
      </c>
      <c r="BL310" s="18" t="s">
        <v>135</v>
      </c>
      <c r="BM310" s="232" t="s">
        <v>578</v>
      </c>
    </row>
    <row r="311" s="14" customFormat="1">
      <c r="A311" s="14"/>
      <c r="B311" s="245"/>
      <c r="C311" s="246"/>
      <c r="D311" s="236" t="s">
        <v>137</v>
      </c>
      <c r="E311" s="247" t="s">
        <v>1</v>
      </c>
      <c r="F311" s="248" t="s">
        <v>574</v>
      </c>
      <c r="G311" s="246"/>
      <c r="H311" s="249">
        <v>700</v>
      </c>
      <c r="I311" s="250"/>
      <c r="J311" s="246"/>
      <c r="K311" s="246"/>
      <c r="L311" s="251"/>
      <c r="M311" s="252"/>
      <c r="N311" s="253"/>
      <c r="O311" s="253"/>
      <c r="P311" s="253"/>
      <c r="Q311" s="253"/>
      <c r="R311" s="253"/>
      <c r="S311" s="253"/>
      <c r="T311" s="254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5" t="s">
        <v>137</v>
      </c>
      <c r="AU311" s="255" t="s">
        <v>86</v>
      </c>
      <c r="AV311" s="14" t="s">
        <v>86</v>
      </c>
      <c r="AW311" s="14" t="s">
        <v>32</v>
      </c>
      <c r="AX311" s="14" t="s">
        <v>84</v>
      </c>
      <c r="AY311" s="255" t="s">
        <v>128</v>
      </c>
    </row>
    <row r="312" s="2" customFormat="1" ht="21.75" customHeight="1">
      <c r="A312" s="39"/>
      <c r="B312" s="40"/>
      <c r="C312" s="220" t="s">
        <v>579</v>
      </c>
      <c r="D312" s="220" t="s">
        <v>131</v>
      </c>
      <c r="E312" s="221" t="s">
        <v>580</v>
      </c>
      <c r="F312" s="222" t="s">
        <v>581</v>
      </c>
      <c r="G312" s="223" t="s">
        <v>320</v>
      </c>
      <c r="H312" s="224">
        <v>700</v>
      </c>
      <c r="I312" s="225"/>
      <c r="J312" s="226">
        <f>ROUND(I312*H312,2)</f>
        <v>0</v>
      </c>
      <c r="K312" s="227"/>
      <c r="L312" s="45"/>
      <c r="M312" s="228" t="s">
        <v>1</v>
      </c>
      <c r="N312" s="229" t="s">
        <v>41</v>
      </c>
      <c r="O312" s="92"/>
      <c r="P312" s="230">
        <f>O312*H312</f>
        <v>0</v>
      </c>
      <c r="Q312" s="230">
        <v>0</v>
      </c>
      <c r="R312" s="230">
        <f>Q312*H312</f>
        <v>0</v>
      </c>
      <c r="S312" s="230">
        <v>0</v>
      </c>
      <c r="T312" s="231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32" t="s">
        <v>135</v>
      </c>
      <c r="AT312" s="232" t="s">
        <v>131</v>
      </c>
      <c r="AU312" s="232" t="s">
        <v>86</v>
      </c>
      <c r="AY312" s="18" t="s">
        <v>128</v>
      </c>
      <c r="BE312" s="233">
        <f>IF(N312="základní",J312,0)</f>
        <v>0</v>
      </c>
      <c r="BF312" s="233">
        <f>IF(N312="snížená",J312,0)</f>
        <v>0</v>
      </c>
      <c r="BG312" s="233">
        <f>IF(N312="zákl. přenesená",J312,0)</f>
        <v>0</v>
      </c>
      <c r="BH312" s="233">
        <f>IF(N312="sníž. přenesená",J312,0)</f>
        <v>0</v>
      </c>
      <c r="BI312" s="233">
        <f>IF(N312="nulová",J312,0)</f>
        <v>0</v>
      </c>
      <c r="BJ312" s="18" t="s">
        <v>84</v>
      </c>
      <c r="BK312" s="233">
        <f>ROUND(I312*H312,2)</f>
        <v>0</v>
      </c>
      <c r="BL312" s="18" t="s">
        <v>135</v>
      </c>
      <c r="BM312" s="232" t="s">
        <v>582</v>
      </c>
    </row>
    <row r="313" s="14" customFormat="1">
      <c r="A313" s="14"/>
      <c r="B313" s="245"/>
      <c r="C313" s="246"/>
      <c r="D313" s="236" t="s">
        <v>137</v>
      </c>
      <c r="E313" s="247" t="s">
        <v>1</v>
      </c>
      <c r="F313" s="248" t="s">
        <v>574</v>
      </c>
      <c r="G313" s="246"/>
      <c r="H313" s="249">
        <v>700</v>
      </c>
      <c r="I313" s="250"/>
      <c r="J313" s="246"/>
      <c r="K313" s="246"/>
      <c r="L313" s="251"/>
      <c r="M313" s="252"/>
      <c r="N313" s="253"/>
      <c r="O313" s="253"/>
      <c r="P313" s="253"/>
      <c r="Q313" s="253"/>
      <c r="R313" s="253"/>
      <c r="S313" s="253"/>
      <c r="T313" s="254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5" t="s">
        <v>137</v>
      </c>
      <c r="AU313" s="255" t="s">
        <v>86</v>
      </c>
      <c r="AV313" s="14" t="s">
        <v>86</v>
      </c>
      <c r="AW313" s="14" t="s">
        <v>32</v>
      </c>
      <c r="AX313" s="14" t="s">
        <v>84</v>
      </c>
      <c r="AY313" s="255" t="s">
        <v>128</v>
      </c>
    </row>
    <row r="314" s="2" customFormat="1" ht="21.75" customHeight="1">
      <c r="A314" s="39"/>
      <c r="B314" s="40"/>
      <c r="C314" s="220" t="s">
        <v>583</v>
      </c>
      <c r="D314" s="220" t="s">
        <v>131</v>
      </c>
      <c r="E314" s="221" t="s">
        <v>584</v>
      </c>
      <c r="F314" s="222" t="s">
        <v>585</v>
      </c>
      <c r="G314" s="223" t="s">
        <v>320</v>
      </c>
      <c r="H314" s="224">
        <v>1050</v>
      </c>
      <c r="I314" s="225"/>
      <c r="J314" s="226">
        <f>ROUND(I314*H314,2)</f>
        <v>0</v>
      </c>
      <c r="K314" s="227"/>
      <c r="L314" s="45"/>
      <c r="M314" s="228" t="s">
        <v>1</v>
      </c>
      <c r="N314" s="229" t="s">
        <v>41</v>
      </c>
      <c r="O314" s="92"/>
      <c r="P314" s="230">
        <f>O314*H314</f>
        <v>0</v>
      </c>
      <c r="Q314" s="230">
        <v>0</v>
      </c>
      <c r="R314" s="230">
        <f>Q314*H314</f>
        <v>0</v>
      </c>
      <c r="S314" s="230">
        <v>0</v>
      </c>
      <c r="T314" s="231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32" t="s">
        <v>135</v>
      </c>
      <c r="AT314" s="232" t="s">
        <v>131</v>
      </c>
      <c r="AU314" s="232" t="s">
        <v>86</v>
      </c>
      <c r="AY314" s="18" t="s">
        <v>128</v>
      </c>
      <c r="BE314" s="233">
        <f>IF(N314="základní",J314,0)</f>
        <v>0</v>
      </c>
      <c r="BF314" s="233">
        <f>IF(N314="snížená",J314,0)</f>
        <v>0</v>
      </c>
      <c r="BG314" s="233">
        <f>IF(N314="zákl. přenesená",J314,0)</f>
        <v>0</v>
      </c>
      <c r="BH314" s="233">
        <f>IF(N314="sníž. přenesená",J314,0)</f>
        <v>0</v>
      </c>
      <c r="BI314" s="233">
        <f>IF(N314="nulová",J314,0)</f>
        <v>0</v>
      </c>
      <c r="BJ314" s="18" t="s">
        <v>84</v>
      </c>
      <c r="BK314" s="233">
        <f>ROUND(I314*H314,2)</f>
        <v>0</v>
      </c>
      <c r="BL314" s="18" t="s">
        <v>135</v>
      </c>
      <c r="BM314" s="232" t="s">
        <v>586</v>
      </c>
    </row>
    <row r="315" s="14" customFormat="1">
      <c r="A315" s="14"/>
      <c r="B315" s="245"/>
      <c r="C315" s="246"/>
      <c r="D315" s="236" t="s">
        <v>137</v>
      </c>
      <c r="E315" s="247" t="s">
        <v>1</v>
      </c>
      <c r="F315" s="248" t="s">
        <v>587</v>
      </c>
      <c r="G315" s="246"/>
      <c r="H315" s="249">
        <v>1050</v>
      </c>
      <c r="I315" s="250"/>
      <c r="J315" s="246"/>
      <c r="K315" s="246"/>
      <c r="L315" s="251"/>
      <c r="M315" s="252"/>
      <c r="N315" s="253"/>
      <c r="O315" s="253"/>
      <c r="P315" s="253"/>
      <c r="Q315" s="253"/>
      <c r="R315" s="253"/>
      <c r="S315" s="253"/>
      <c r="T315" s="254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5" t="s">
        <v>137</v>
      </c>
      <c r="AU315" s="255" t="s">
        <v>86</v>
      </c>
      <c r="AV315" s="14" t="s">
        <v>86</v>
      </c>
      <c r="AW315" s="14" t="s">
        <v>32</v>
      </c>
      <c r="AX315" s="14" t="s">
        <v>84</v>
      </c>
      <c r="AY315" s="255" t="s">
        <v>128</v>
      </c>
    </row>
    <row r="316" s="2" customFormat="1" ht="49.05" customHeight="1">
      <c r="A316" s="39"/>
      <c r="B316" s="40"/>
      <c r="C316" s="220" t="s">
        <v>588</v>
      </c>
      <c r="D316" s="220" t="s">
        <v>131</v>
      </c>
      <c r="E316" s="221" t="s">
        <v>589</v>
      </c>
      <c r="F316" s="222" t="s">
        <v>590</v>
      </c>
      <c r="G316" s="223" t="s">
        <v>320</v>
      </c>
      <c r="H316" s="224">
        <v>170</v>
      </c>
      <c r="I316" s="225"/>
      <c r="J316" s="226">
        <f>ROUND(I316*H316,2)</f>
        <v>0</v>
      </c>
      <c r="K316" s="227"/>
      <c r="L316" s="45"/>
      <c r="M316" s="228" t="s">
        <v>1</v>
      </c>
      <c r="N316" s="229" t="s">
        <v>41</v>
      </c>
      <c r="O316" s="92"/>
      <c r="P316" s="230">
        <f>O316*H316</f>
        <v>0</v>
      </c>
      <c r="Q316" s="230">
        <v>0</v>
      </c>
      <c r="R316" s="230">
        <f>Q316*H316</f>
        <v>0</v>
      </c>
      <c r="S316" s="230">
        <v>0</v>
      </c>
      <c r="T316" s="231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32" t="s">
        <v>135</v>
      </c>
      <c r="AT316" s="232" t="s">
        <v>131</v>
      </c>
      <c r="AU316" s="232" t="s">
        <v>86</v>
      </c>
      <c r="AY316" s="18" t="s">
        <v>128</v>
      </c>
      <c r="BE316" s="233">
        <f>IF(N316="základní",J316,0)</f>
        <v>0</v>
      </c>
      <c r="BF316" s="233">
        <f>IF(N316="snížená",J316,0)</f>
        <v>0</v>
      </c>
      <c r="BG316" s="233">
        <f>IF(N316="zákl. přenesená",J316,0)</f>
        <v>0</v>
      </c>
      <c r="BH316" s="233">
        <f>IF(N316="sníž. přenesená",J316,0)</f>
        <v>0</v>
      </c>
      <c r="BI316" s="233">
        <f>IF(N316="nulová",J316,0)</f>
        <v>0</v>
      </c>
      <c r="BJ316" s="18" t="s">
        <v>84</v>
      </c>
      <c r="BK316" s="233">
        <f>ROUND(I316*H316,2)</f>
        <v>0</v>
      </c>
      <c r="BL316" s="18" t="s">
        <v>135</v>
      </c>
      <c r="BM316" s="232" t="s">
        <v>591</v>
      </c>
    </row>
    <row r="317" s="14" customFormat="1">
      <c r="A317" s="14"/>
      <c r="B317" s="245"/>
      <c r="C317" s="246"/>
      <c r="D317" s="236" t="s">
        <v>137</v>
      </c>
      <c r="E317" s="247" t="s">
        <v>1</v>
      </c>
      <c r="F317" s="248" t="s">
        <v>513</v>
      </c>
      <c r="G317" s="246"/>
      <c r="H317" s="249">
        <v>170</v>
      </c>
      <c r="I317" s="250"/>
      <c r="J317" s="246"/>
      <c r="K317" s="246"/>
      <c r="L317" s="251"/>
      <c r="M317" s="252"/>
      <c r="N317" s="253"/>
      <c r="O317" s="253"/>
      <c r="P317" s="253"/>
      <c r="Q317" s="253"/>
      <c r="R317" s="253"/>
      <c r="S317" s="253"/>
      <c r="T317" s="254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5" t="s">
        <v>137</v>
      </c>
      <c r="AU317" s="255" t="s">
        <v>86</v>
      </c>
      <c r="AV317" s="14" t="s">
        <v>86</v>
      </c>
      <c r="AW317" s="14" t="s">
        <v>32</v>
      </c>
      <c r="AX317" s="14" t="s">
        <v>84</v>
      </c>
      <c r="AY317" s="255" t="s">
        <v>128</v>
      </c>
    </row>
    <row r="318" s="2" customFormat="1" ht="49.05" customHeight="1">
      <c r="A318" s="39"/>
      <c r="B318" s="40"/>
      <c r="C318" s="220" t="s">
        <v>592</v>
      </c>
      <c r="D318" s="220" t="s">
        <v>131</v>
      </c>
      <c r="E318" s="221" t="s">
        <v>593</v>
      </c>
      <c r="F318" s="222" t="s">
        <v>594</v>
      </c>
      <c r="G318" s="223" t="s">
        <v>320</v>
      </c>
      <c r="H318" s="224">
        <v>350</v>
      </c>
      <c r="I318" s="225"/>
      <c r="J318" s="226">
        <f>ROUND(I318*H318,2)</f>
        <v>0</v>
      </c>
      <c r="K318" s="227"/>
      <c r="L318" s="45"/>
      <c r="M318" s="228" t="s">
        <v>1</v>
      </c>
      <c r="N318" s="229" t="s">
        <v>41</v>
      </c>
      <c r="O318" s="92"/>
      <c r="P318" s="230">
        <f>O318*H318</f>
        <v>0</v>
      </c>
      <c r="Q318" s="230">
        <v>0</v>
      </c>
      <c r="R318" s="230">
        <f>Q318*H318</f>
        <v>0</v>
      </c>
      <c r="S318" s="230">
        <v>0</v>
      </c>
      <c r="T318" s="231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2" t="s">
        <v>135</v>
      </c>
      <c r="AT318" s="232" t="s">
        <v>131</v>
      </c>
      <c r="AU318" s="232" t="s">
        <v>86</v>
      </c>
      <c r="AY318" s="18" t="s">
        <v>128</v>
      </c>
      <c r="BE318" s="233">
        <f>IF(N318="základní",J318,0)</f>
        <v>0</v>
      </c>
      <c r="BF318" s="233">
        <f>IF(N318="snížená",J318,0)</f>
        <v>0</v>
      </c>
      <c r="BG318" s="233">
        <f>IF(N318="zákl. přenesená",J318,0)</f>
        <v>0</v>
      </c>
      <c r="BH318" s="233">
        <f>IF(N318="sníž. přenesená",J318,0)</f>
        <v>0</v>
      </c>
      <c r="BI318" s="233">
        <f>IF(N318="nulová",J318,0)</f>
        <v>0</v>
      </c>
      <c r="BJ318" s="18" t="s">
        <v>84</v>
      </c>
      <c r="BK318" s="233">
        <f>ROUND(I318*H318,2)</f>
        <v>0</v>
      </c>
      <c r="BL318" s="18" t="s">
        <v>135</v>
      </c>
      <c r="BM318" s="232" t="s">
        <v>595</v>
      </c>
    </row>
    <row r="319" s="14" customFormat="1">
      <c r="A319" s="14"/>
      <c r="B319" s="245"/>
      <c r="C319" s="246"/>
      <c r="D319" s="236" t="s">
        <v>137</v>
      </c>
      <c r="E319" s="247" t="s">
        <v>1</v>
      </c>
      <c r="F319" s="248" t="s">
        <v>518</v>
      </c>
      <c r="G319" s="246"/>
      <c r="H319" s="249">
        <v>350</v>
      </c>
      <c r="I319" s="250"/>
      <c r="J319" s="246"/>
      <c r="K319" s="246"/>
      <c r="L319" s="251"/>
      <c r="M319" s="252"/>
      <c r="N319" s="253"/>
      <c r="O319" s="253"/>
      <c r="P319" s="253"/>
      <c r="Q319" s="253"/>
      <c r="R319" s="253"/>
      <c r="S319" s="253"/>
      <c r="T319" s="254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5" t="s">
        <v>137</v>
      </c>
      <c r="AU319" s="255" t="s">
        <v>86</v>
      </c>
      <c r="AV319" s="14" t="s">
        <v>86</v>
      </c>
      <c r="AW319" s="14" t="s">
        <v>32</v>
      </c>
      <c r="AX319" s="14" t="s">
        <v>84</v>
      </c>
      <c r="AY319" s="255" t="s">
        <v>128</v>
      </c>
    </row>
    <row r="320" s="2" customFormat="1" ht="24.15" customHeight="1">
      <c r="A320" s="39"/>
      <c r="B320" s="40"/>
      <c r="C320" s="220" t="s">
        <v>596</v>
      </c>
      <c r="D320" s="220" t="s">
        <v>131</v>
      </c>
      <c r="E320" s="221" t="s">
        <v>597</v>
      </c>
      <c r="F320" s="222" t="s">
        <v>598</v>
      </c>
      <c r="G320" s="223" t="s">
        <v>282</v>
      </c>
      <c r="H320" s="224">
        <v>0.0050000000000000001</v>
      </c>
      <c r="I320" s="225"/>
      <c r="J320" s="226">
        <f>ROUND(I320*H320,2)</f>
        <v>0</v>
      </c>
      <c r="K320" s="227"/>
      <c r="L320" s="45"/>
      <c r="M320" s="228" t="s">
        <v>1</v>
      </c>
      <c r="N320" s="229" t="s">
        <v>41</v>
      </c>
      <c r="O320" s="92"/>
      <c r="P320" s="230">
        <f>O320*H320</f>
        <v>0</v>
      </c>
      <c r="Q320" s="230">
        <v>0</v>
      </c>
      <c r="R320" s="230">
        <f>Q320*H320</f>
        <v>0</v>
      </c>
      <c r="S320" s="230">
        <v>0</v>
      </c>
      <c r="T320" s="231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32" t="s">
        <v>135</v>
      </c>
      <c r="AT320" s="232" t="s">
        <v>131</v>
      </c>
      <c r="AU320" s="232" t="s">
        <v>86</v>
      </c>
      <c r="AY320" s="18" t="s">
        <v>128</v>
      </c>
      <c r="BE320" s="233">
        <f>IF(N320="základní",J320,0)</f>
        <v>0</v>
      </c>
      <c r="BF320" s="233">
        <f>IF(N320="snížená",J320,0)</f>
        <v>0</v>
      </c>
      <c r="BG320" s="233">
        <f>IF(N320="zákl. přenesená",J320,0)</f>
        <v>0</v>
      </c>
      <c r="BH320" s="233">
        <f>IF(N320="sníž. přenesená",J320,0)</f>
        <v>0</v>
      </c>
      <c r="BI320" s="233">
        <f>IF(N320="nulová",J320,0)</f>
        <v>0</v>
      </c>
      <c r="BJ320" s="18" t="s">
        <v>84</v>
      </c>
      <c r="BK320" s="233">
        <f>ROUND(I320*H320,2)</f>
        <v>0</v>
      </c>
      <c r="BL320" s="18" t="s">
        <v>135</v>
      </c>
      <c r="BM320" s="232" t="s">
        <v>599</v>
      </c>
    </row>
    <row r="321" s="14" customFormat="1">
      <c r="A321" s="14"/>
      <c r="B321" s="245"/>
      <c r="C321" s="246"/>
      <c r="D321" s="236" t="s">
        <v>137</v>
      </c>
      <c r="E321" s="247" t="s">
        <v>1</v>
      </c>
      <c r="F321" s="248" t="s">
        <v>600</v>
      </c>
      <c r="G321" s="246"/>
      <c r="H321" s="249">
        <v>0.0050000000000000001</v>
      </c>
      <c r="I321" s="250"/>
      <c r="J321" s="246"/>
      <c r="K321" s="246"/>
      <c r="L321" s="251"/>
      <c r="M321" s="252"/>
      <c r="N321" s="253"/>
      <c r="O321" s="253"/>
      <c r="P321" s="253"/>
      <c r="Q321" s="253"/>
      <c r="R321" s="253"/>
      <c r="S321" s="253"/>
      <c r="T321" s="254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5" t="s">
        <v>137</v>
      </c>
      <c r="AU321" s="255" t="s">
        <v>86</v>
      </c>
      <c r="AV321" s="14" t="s">
        <v>86</v>
      </c>
      <c r="AW321" s="14" t="s">
        <v>32</v>
      </c>
      <c r="AX321" s="14" t="s">
        <v>84</v>
      </c>
      <c r="AY321" s="255" t="s">
        <v>128</v>
      </c>
    </row>
    <row r="322" s="2" customFormat="1" ht="16.5" customHeight="1">
      <c r="A322" s="39"/>
      <c r="B322" s="40"/>
      <c r="C322" s="270" t="s">
        <v>601</v>
      </c>
      <c r="D322" s="270" t="s">
        <v>279</v>
      </c>
      <c r="E322" s="271" t="s">
        <v>602</v>
      </c>
      <c r="F322" s="272" t="s">
        <v>603</v>
      </c>
      <c r="G322" s="273" t="s">
        <v>540</v>
      </c>
      <c r="H322" s="274">
        <v>17.16</v>
      </c>
      <c r="I322" s="275"/>
      <c r="J322" s="276">
        <f>ROUND(I322*H322,2)</f>
        <v>0</v>
      </c>
      <c r="K322" s="277"/>
      <c r="L322" s="278"/>
      <c r="M322" s="279" t="s">
        <v>1</v>
      </c>
      <c r="N322" s="280" t="s">
        <v>41</v>
      </c>
      <c r="O322" s="92"/>
      <c r="P322" s="230">
        <f>O322*H322</f>
        <v>0</v>
      </c>
      <c r="Q322" s="230">
        <v>0.001</v>
      </c>
      <c r="R322" s="230">
        <f>Q322*H322</f>
        <v>0.017160000000000002</v>
      </c>
      <c r="S322" s="230">
        <v>0</v>
      </c>
      <c r="T322" s="231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32" t="s">
        <v>175</v>
      </c>
      <c r="AT322" s="232" t="s">
        <v>279</v>
      </c>
      <c r="AU322" s="232" t="s">
        <v>86</v>
      </c>
      <c r="AY322" s="18" t="s">
        <v>128</v>
      </c>
      <c r="BE322" s="233">
        <f>IF(N322="základní",J322,0)</f>
        <v>0</v>
      </c>
      <c r="BF322" s="233">
        <f>IF(N322="snížená",J322,0)</f>
        <v>0</v>
      </c>
      <c r="BG322" s="233">
        <f>IF(N322="zákl. přenesená",J322,0)</f>
        <v>0</v>
      </c>
      <c r="BH322" s="233">
        <f>IF(N322="sníž. přenesená",J322,0)</f>
        <v>0</v>
      </c>
      <c r="BI322" s="233">
        <f>IF(N322="nulová",J322,0)</f>
        <v>0</v>
      </c>
      <c r="BJ322" s="18" t="s">
        <v>84</v>
      </c>
      <c r="BK322" s="233">
        <f>ROUND(I322*H322,2)</f>
        <v>0</v>
      </c>
      <c r="BL322" s="18" t="s">
        <v>135</v>
      </c>
      <c r="BM322" s="232" t="s">
        <v>604</v>
      </c>
    </row>
    <row r="323" s="13" customFormat="1">
      <c r="A323" s="13"/>
      <c r="B323" s="234"/>
      <c r="C323" s="235"/>
      <c r="D323" s="236" t="s">
        <v>137</v>
      </c>
      <c r="E323" s="237" t="s">
        <v>1</v>
      </c>
      <c r="F323" s="238" t="s">
        <v>605</v>
      </c>
      <c r="G323" s="235"/>
      <c r="H323" s="237" t="s">
        <v>1</v>
      </c>
      <c r="I323" s="239"/>
      <c r="J323" s="235"/>
      <c r="K323" s="235"/>
      <c r="L323" s="240"/>
      <c r="M323" s="241"/>
      <c r="N323" s="242"/>
      <c r="O323" s="242"/>
      <c r="P323" s="242"/>
      <c r="Q323" s="242"/>
      <c r="R323" s="242"/>
      <c r="S323" s="242"/>
      <c r="T323" s="24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4" t="s">
        <v>137</v>
      </c>
      <c r="AU323" s="244" t="s">
        <v>86</v>
      </c>
      <c r="AV323" s="13" t="s">
        <v>84</v>
      </c>
      <c r="AW323" s="13" t="s">
        <v>32</v>
      </c>
      <c r="AX323" s="13" t="s">
        <v>76</v>
      </c>
      <c r="AY323" s="244" t="s">
        <v>128</v>
      </c>
    </row>
    <row r="324" s="14" customFormat="1">
      <c r="A324" s="14"/>
      <c r="B324" s="245"/>
      <c r="C324" s="246"/>
      <c r="D324" s="236" t="s">
        <v>137</v>
      </c>
      <c r="E324" s="247" t="s">
        <v>1</v>
      </c>
      <c r="F324" s="248" t="s">
        <v>606</v>
      </c>
      <c r="G324" s="246"/>
      <c r="H324" s="249">
        <v>15.6</v>
      </c>
      <c r="I324" s="250"/>
      <c r="J324" s="246"/>
      <c r="K324" s="246"/>
      <c r="L324" s="251"/>
      <c r="M324" s="252"/>
      <c r="N324" s="253"/>
      <c r="O324" s="253"/>
      <c r="P324" s="253"/>
      <c r="Q324" s="253"/>
      <c r="R324" s="253"/>
      <c r="S324" s="253"/>
      <c r="T324" s="254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5" t="s">
        <v>137</v>
      </c>
      <c r="AU324" s="255" t="s">
        <v>86</v>
      </c>
      <c r="AV324" s="14" t="s">
        <v>86</v>
      </c>
      <c r="AW324" s="14" t="s">
        <v>32</v>
      </c>
      <c r="AX324" s="14" t="s">
        <v>84</v>
      </c>
      <c r="AY324" s="255" t="s">
        <v>128</v>
      </c>
    </row>
    <row r="325" s="14" customFormat="1">
      <c r="A325" s="14"/>
      <c r="B325" s="245"/>
      <c r="C325" s="246"/>
      <c r="D325" s="236" t="s">
        <v>137</v>
      </c>
      <c r="E325" s="246"/>
      <c r="F325" s="248" t="s">
        <v>607</v>
      </c>
      <c r="G325" s="246"/>
      <c r="H325" s="249">
        <v>17.16</v>
      </c>
      <c r="I325" s="250"/>
      <c r="J325" s="246"/>
      <c r="K325" s="246"/>
      <c r="L325" s="251"/>
      <c r="M325" s="252"/>
      <c r="N325" s="253"/>
      <c r="O325" s="253"/>
      <c r="P325" s="253"/>
      <c r="Q325" s="253"/>
      <c r="R325" s="253"/>
      <c r="S325" s="253"/>
      <c r="T325" s="254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5" t="s">
        <v>137</v>
      </c>
      <c r="AU325" s="255" t="s">
        <v>86</v>
      </c>
      <c r="AV325" s="14" t="s">
        <v>86</v>
      </c>
      <c r="AW325" s="14" t="s">
        <v>4</v>
      </c>
      <c r="AX325" s="14" t="s">
        <v>84</v>
      </c>
      <c r="AY325" s="255" t="s">
        <v>128</v>
      </c>
    </row>
    <row r="326" s="2" customFormat="1" ht="24.15" customHeight="1">
      <c r="A326" s="39"/>
      <c r="B326" s="40"/>
      <c r="C326" s="220" t="s">
        <v>608</v>
      </c>
      <c r="D326" s="220" t="s">
        <v>131</v>
      </c>
      <c r="E326" s="221" t="s">
        <v>609</v>
      </c>
      <c r="F326" s="222" t="s">
        <v>610</v>
      </c>
      <c r="G326" s="223" t="s">
        <v>282</v>
      </c>
      <c r="H326" s="224">
        <v>0.010999999999999999</v>
      </c>
      <c r="I326" s="225"/>
      <c r="J326" s="226">
        <f>ROUND(I326*H326,2)</f>
        <v>0</v>
      </c>
      <c r="K326" s="227"/>
      <c r="L326" s="45"/>
      <c r="M326" s="228" t="s">
        <v>1</v>
      </c>
      <c r="N326" s="229" t="s">
        <v>41</v>
      </c>
      <c r="O326" s="92"/>
      <c r="P326" s="230">
        <f>O326*H326</f>
        <v>0</v>
      </c>
      <c r="Q326" s="230">
        <v>0</v>
      </c>
      <c r="R326" s="230">
        <f>Q326*H326</f>
        <v>0</v>
      </c>
      <c r="S326" s="230">
        <v>0</v>
      </c>
      <c r="T326" s="231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32" t="s">
        <v>135</v>
      </c>
      <c r="AT326" s="232" t="s">
        <v>131</v>
      </c>
      <c r="AU326" s="232" t="s">
        <v>86</v>
      </c>
      <c r="AY326" s="18" t="s">
        <v>128</v>
      </c>
      <c r="BE326" s="233">
        <f>IF(N326="základní",J326,0)</f>
        <v>0</v>
      </c>
      <c r="BF326" s="233">
        <f>IF(N326="snížená",J326,0)</f>
        <v>0</v>
      </c>
      <c r="BG326" s="233">
        <f>IF(N326="zákl. přenesená",J326,0)</f>
        <v>0</v>
      </c>
      <c r="BH326" s="233">
        <f>IF(N326="sníž. přenesená",J326,0)</f>
        <v>0</v>
      </c>
      <c r="BI326" s="233">
        <f>IF(N326="nulová",J326,0)</f>
        <v>0</v>
      </c>
      <c r="BJ326" s="18" t="s">
        <v>84</v>
      </c>
      <c r="BK326" s="233">
        <f>ROUND(I326*H326,2)</f>
        <v>0</v>
      </c>
      <c r="BL326" s="18" t="s">
        <v>135</v>
      </c>
      <c r="BM326" s="232" t="s">
        <v>611</v>
      </c>
    </row>
    <row r="327" s="14" customFormat="1">
      <c r="A327" s="14"/>
      <c r="B327" s="245"/>
      <c r="C327" s="246"/>
      <c r="D327" s="236" t="s">
        <v>137</v>
      </c>
      <c r="E327" s="247" t="s">
        <v>1</v>
      </c>
      <c r="F327" s="248" t="s">
        <v>612</v>
      </c>
      <c r="G327" s="246"/>
      <c r="H327" s="249">
        <v>0.010999999999999999</v>
      </c>
      <c r="I327" s="250"/>
      <c r="J327" s="246"/>
      <c r="K327" s="246"/>
      <c r="L327" s="251"/>
      <c r="M327" s="252"/>
      <c r="N327" s="253"/>
      <c r="O327" s="253"/>
      <c r="P327" s="253"/>
      <c r="Q327" s="253"/>
      <c r="R327" s="253"/>
      <c r="S327" s="253"/>
      <c r="T327" s="254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5" t="s">
        <v>137</v>
      </c>
      <c r="AU327" s="255" t="s">
        <v>86</v>
      </c>
      <c r="AV327" s="14" t="s">
        <v>86</v>
      </c>
      <c r="AW327" s="14" t="s">
        <v>32</v>
      </c>
      <c r="AX327" s="14" t="s">
        <v>84</v>
      </c>
      <c r="AY327" s="255" t="s">
        <v>128</v>
      </c>
    </row>
    <row r="328" s="2" customFormat="1" ht="24.15" customHeight="1">
      <c r="A328" s="39"/>
      <c r="B328" s="40"/>
      <c r="C328" s="220" t="s">
        <v>613</v>
      </c>
      <c r="D328" s="220" t="s">
        <v>131</v>
      </c>
      <c r="E328" s="221" t="s">
        <v>614</v>
      </c>
      <c r="F328" s="222" t="s">
        <v>615</v>
      </c>
      <c r="G328" s="223" t="s">
        <v>320</v>
      </c>
      <c r="H328" s="224">
        <v>1020</v>
      </c>
      <c r="I328" s="225"/>
      <c r="J328" s="226">
        <f>ROUND(I328*H328,2)</f>
        <v>0</v>
      </c>
      <c r="K328" s="227"/>
      <c r="L328" s="45"/>
      <c r="M328" s="228" t="s">
        <v>1</v>
      </c>
      <c r="N328" s="229" t="s">
        <v>41</v>
      </c>
      <c r="O328" s="92"/>
      <c r="P328" s="230">
        <f>O328*H328</f>
        <v>0</v>
      </c>
      <c r="Q328" s="230">
        <v>0</v>
      </c>
      <c r="R328" s="230">
        <f>Q328*H328</f>
        <v>0</v>
      </c>
      <c r="S328" s="230">
        <v>0</v>
      </c>
      <c r="T328" s="231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32" t="s">
        <v>135</v>
      </c>
      <c r="AT328" s="232" t="s">
        <v>131</v>
      </c>
      <c r="AU328" s="232" t="s">
        <v>86</v>
      </c>
      <c r="AY328" s="18" t="s">
        <v>128</v>
      </c>
      <c r="BE328" s="233">
        <f>IF(N328="základní",J328,0)</f>
        <v>0</v>
      </c>
      <c r="BF328" s="233">
        <f>IF(N328="snížená",J328,0)</f>
        <v>0</v>
      </c>
      <c r="BG328" s="233">
        <f>IF(N328="zákl. přenesená",J328,0)</f>
        <v>0</v>
      </c>
      <c r="BH328" s="233">
        <f>IF(N328="sníž. přenesená",J328,0)</f>
        <v>0</v>
      </c>
      <c r="BI328" s="233">
        <f>IF(N328="nulová",J328,0)</f>
        <v>0</v>
      </c>
      <c r="BJ328" s="18" t="s">
        <v>84</v>
      </c>
      <c r="BK328" s="233">
        <f>ROUND(I328*H328,2)</f>
        <v>0</v>
      </c>
      <c r="BL328" s="18" t="s">
        <v>135</v>
      </c>
      <c r="BM328" s="232" t="s">
        <v>616</v>
      </c>
    </row>
    <row r="329" s="13" customFormat="1">
      <c r="A329" s="13"/>
      <c r="B329" s="234"/>
      <c r="C329" s="235"/>
      <c r="D329" s="236" t="s">
        <v>137</v>
      </c>
      <c r="E329" s="237" t="s">
        <v>1</v>
      </c>
      <c r="F329" s="238" t="s">
        <v>617</v>
      </c>
      <c r="G329" s="235"/>
      <c r="H329" s="237" t="s">
        <v>1</v>
      </c>
      <c r="I329" s="239"/>
      <c r="J329" s="235"/>
      <c r="K329" s="235"/>
      <c r="L329" s="240"/>
      <c r="M329" s="241"/>
      <c r="N329" s="242"/>
      <c r="O329" s="242"/>
      <c r="P329" s="242"/>
      <c r="Q329" s="242"/>
      <c r="R329" s="242"/>
      <c r="S329" s="242"/>
      <c r="T329" s="24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4" t="s">
        <v>137</v>
      </c>
      <c r="AU329" s="244" t="s">
        <v>86</v>
      </c>
      <c r="AV329" s="13" t="s">
        <v>84</v>
      </c>
      <c r="AW329" s="13" t="s">
        <v>32</v>
      </c>
      <c r="AX329" s="13" t="s">
        <v>76</v>
      </c>
      <c r="AY329" s="244" t="s">
        <v>128</v>
      </c>
    </row>
    <row r="330" s="14" customFormat="1">
      <c r="A330" s="14"/>
      <c r="B330" s="245"/>
      <c r="C330" s="246"/>
      <c r="D330" s="236" t="s">
        <v>137</v>
      </c>
      <c r="E330" s="247" t="s">
        <v>1</v>
      </c>
      <c r="F330" s="248" t="s">
        <v>618</v>
      </c>
      <c r="G330" s="246"/>
      <c r="H330" s="249">
        <v>1020</v>
      </c>
      <c r="I330" s="250"/>
      <c r="J330" s="246"/>
      <c r="K330" s="246"/>
      <c r="L330" s="251"/>
      <c r="M330" s="252"/>
      <c r="N330" s="253"/>
      <c r="O330" s="253"/>
      <c r="P330" s="253"/>
      <c r="Q330" s="253"/>
      <c r="R330" s="253"/>
      <c r="S330" s="253"/>
      <c r="T330" s="254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5" t="s">
        <v>137</v>
      </c>
      <c r="AU330" s="255" t="s">
        <v>86</v>
      </c>
      <c r="AV330" s="14" t="s">
        <v>86</v>
      </c>
      <c r="AW330" s="14" t="s">
        <v>32</v>
      </c>
      <c r="AX330" s="14" t="s">
        <v>84</v>
      </c>
      <c r="AY330" s="255" t="s">
        <v>128</v>
      </c>
    </row>
    <row r="331" s="2" customFormat="1" ht="21.75" customHeight="1">
      <c r="A331" s="39"/>
      <c r="B331" s="40"/>
      <c r="C331" s="220" t="s">
        <v>619</v>
      </c>
      <c r="D331" s="220" t="s">
        <v>131</v>
      </c>
      <c r="E331" s="221" t="s">
        <v>620</v>
      </c>
      <c r="F331" s="222" t="s">
        <v>621</v>
      </c>
      <c r="G331" s="223" t="s">
        <v>320</v>
      </c>
      <c r="H331" s="224">
        <v>2100</v>
      </c>
      <c r="I331" s="225"/>
      <c r="J331" s="226">
        <f>ROUND(I331*H331,2)</f>
        <v>0</v>
      </c>
      <c r="K331" s="227"/>
      <c r="L331" s="45"/>
      <c r="M331" s="228" t="s">
        <v>1</v>
      </c>
      <c r="N331" s="229" t="s">
        <v>41</v>
      </c>
      <c r="O331" s="92"/>
      <c r="P331" s="230">
        <f>O331*H331</f>
        <v>0</v>
      </c>
      <c r="Q331" s="230">
        <v>0</v>
      </c>
      <c r="R331" s="230">
        <f>Q331*H331</f>
        <v>0</v>
      </c>
      <c r="S331" s="230">
        <v>0</v>
      </c>
      <c r="T331" s="231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32" t="s">
        <v>135</v>
      </c>
      <c r="AT331" s="232" t="s">
        <v>131</v>
      </c>
      <c r="AU331" s="232" t="s">
        <v>86</v>
      </c>
      <c r="AY331" s="18" t="s">
        <v>128</v>
      </c>
      <c r="BE331" s="233">
        <f>IF(N331="základní",J331,0)</f>
        <v>0</v>
      </c>
      <c r="BF331" s="233">
        <f>IF(N331="snížená",J331,0)</f>
        <v>0</v>
      </c>
      <c r="BG331" s="233">
        <f>IF(N331="zákl. přenesená",J331,0)</f>
        <v>0</v>
      </c>
      <c r="BH331" s="233">
        <f>IF(N331="sníž. přenesená",J331,0)</f>
        <v>0</v>
      </c>
      <c r="BI331" s="233">
        <f>IF(N331="nulová",J331,0)</f>
        <v>0</v>
      </c>
      <c r="BJ331" s="18" t="s">
        <v>84</v>
      </c>
      <c r="BK331" s="233">
        <f>ROUND(I331*H331,2)</f>
        <v>0</v>
      </c>
      <c r="BL331" s="18" t="s">
        <v>135</v>
      </c>
      <c r="BM331" s="232" t="s">
        <v>622</v>
      </c>
    </row>
    <row r="332" s="13" customFormat="1">
      <c r="A332" s="13"/>
      <c r="B332" s="234"/>
      <c r="C332" s="235"/>
      <c r="D332" s="236" t="s">
        <v>137</v>
      </c>
      <c r="E332" s="237" t="s">
        <v>1</v>
      </c>
      <c r="F332" s="238" t="s">
        <v>617</v>
      </c>
      <c r="G332" s="235"/>
      <c r="H332" s="237" t="s">
        <v>1</v>
      </c>
      <c r="I332" s="239"/>
      <c r="J332" s="235"/>
      <c r="K332" s="235"/>
      <c r="L332" s="240"/>
      <c r="M332" s="241"/>
      <c r="N332" s="242"/>
      <c r="O332" s="242"/>
      <c r="P332" s="242"/>
      <c r="Q332" s="242"/>
      <c r="R332" s="242"/>
      <c r="S332" s="242"/>
      <c r="T332" s="24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4" t="s">
        <v>137</v>
      </c>
      <c r="AU332" s="244" t="s">
        <v>86</v>
      </c>
      <c r="AV332" s="13" t="s">
        <v>84</v>
      </c>
      <c r="AW332" s="13" t="s">
        <v>32</v>
      </c>
      <c r="AX332" s="13" t="s">
        <v>76</v>
      </c>
      <c r="AY332" s="244" t="s">
        <v>128</v>
      </c>
    </row>
    <row r="333" s="14" customFormat="1">
      <c r="A333" s="14"/>
      <c r="B333" s="245"/>
      <c r="C333" s="246"/>
      <c r="D333" s="236" t="s">
        <v>137</v>
      </c>
      <c r="E333" s="247" t="s">
        <v>1</v>
      </c>
      <c r="F333" s="248" t="s">
        <v>623</v>
      </c>
      <c r="G333" s="246"/>
      <c r="H333" s="249">
        <v>2100</v>
      </c>
      <c r="I333" s="250"/>
      <c r="J333" s="246"/>
      <c r="K333" s="246"/>
      <c r="L333" s="251"/>
      <c r="M333" s="252"/>
      <c r="N333" s="253"/>
      <c r="O333" s="253"/>
      <c r="P333" s="253"/>
      <c r="Q333" s="253"/>
      <c r="R333" s="253"/>
      <c r="S333" s="253"/>
      <c r="T333" s="254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5" t="s">
        <v>137</v>
      </c>
      <c r="AU333" s="255" t="s">
        <v>86</v>
      </c>
      <c r="AV333" s="14" t="s">
        <v>86</v>
      </c>
      <c r="AW333" s="14" t="s">
        <v>32</v>
      </c>
      <c r="AX333" s="14" t="s">
        <v>84</v>
      </c>
      <c r="AY333" s="255" t="s">
        <v>128</v>
      </c>
    </row>
    <row r="334" s="2" customFormat="1" ht="21.75" customHeight="1">
      <c r="A334" s="39"/>
      <c r="B334" s="40"/>
      <c r="C334" s="220" t="s">
        <v>624</v>
      </c>
      <c r="D334" s="220" t="s">
        <v>131</v>
      </c>
      <c r="E334" s="221" t="s">
        <v>625</v>
      </c>
      <c r="F334" s="222" t="s">
        <v>626</v>
      </c>
      <c r="G334" s="223" t="s">
        <v>320</v>
      </c>
      <c r="H334" s="224">
        <v>340</v>
      </c>
      <c r="I334" s="225"/>
      <c r="J334" s="226">
        <f>ROUND(I334*H334,2)</f>
        <v>0</v>
      </c>
      <c r="K334" s="227"/>
      <c r="L334" s="45"/>
      <c r="M334" s="228" t="s">
        <v>1</v>
      </c>
      <c r="N334" s="229" t="s">
        <v>41</v>
      </c>
      <c r="O334" s="92"/>
      <c r="P334" s="230">
        <f>O334*H334</f>
        <v>0</v>
      </c>
      <c r="Q334" s="230">
        <v>0</v>
      </c>
      <c r="R334" s="230">
        <f>Q334*H334</f>
        <v>0</v>
      </c>
      <c r="S334" s="230">
        <v>0</v>
      </c>
      <c r="T334" s="231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32" t="s">
        <v>135</v>
      </c>
      <c r="AT334" s="232" t="s">
        <v>131</v>
      </c>
      <c r="AU334" s="232" t="s">
        <v>86</v>
      </c>
      <c r="AY334" s="18" t="s">
        <v>128</v>
      </c>
      <c r="BE334" s="233">
        <f>IF(N334="základní",J334,0)</f>
        <v>0</v>
      </c>
      <c r="BF334" s="233">
        <f>IF(N334="snížená",J334,0)</f>
        <v>0</v>
      </c>
      <c r="BG334" s="233">
        <f>IF(N334="zákl. přenesená",J334,0)</f>
        <v>0</v>
      </c>
      <c r="BH334" s="233">
        <f>IF(N334="sníž. přenesená",J334,0)</f>
        <v>0</v>
      </c>
      <c r="BI334" s="233">
        <f>IF(N334="nulová",J334,0)</f>
        <v>0</v>
      </c>
      <c r="BJ334" s="18" t="s">
        <v>84</v>
      </c>
      <c r="BK334" s="233">
        <f>ROUND(I334*H334,2)</f>
        <v>0</v>
      </c>
      <c r="BL334" s="18" t="s">
        <v>135</v>
      </c>
      <c r="BM334" s="232" t="s">
        <v>627</v>
      </c>
    </row>
    <row r="335" s="13" customFormat="1">
      <c r="A335" s="13"/>
      <c r="B335" s="234"/>
      <c r="C335" s="235"/>
      <c r="D335" s="236" t="s">
        <v>137</v>
      </c>
      <c r="E335" s="237" t="s">
        <v>1</v>
      </c>
      <c r="F335" s="238" t="s">
        <v>559</v>
      </c>
      <c r="G335" s="235"/>
      <c r="H335" s="237" t="s">
        <v>1</v>
      </c>
      <c r="I335" s="239"/>
      <c r="J335" s="235"/>
      <c r="K335" s="235"/>
      <c r="L335" s="240"/>
      <c r="M335" s="241"/>
      <c r="N335" s="242"/>
      <c r="O335" s="242"/>
      <c r="P335" s="242"/>
      <c r="Q335" s="242"/>
      <c r="R335" s="242"/>
      <c r="S335" s="242"/>
      <c r="T335" s="24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4" t="s">
        <v>137</v>
      </c>
      <c r="AU335" s="244" t="s">
        <v>86</v>
      </c>
      <c r="AV335" s="13" t="s">
        <v>84</v>
      </c>
      <c r="AW335" s="13" t="s">
        <v>32</v>
      </c>
      <c r="AX335" s="13" t="s">
        <v>76</v>
      </c>
      <c r="AY335" s="244" t="s">
        <v>128</v>
      </c>
    </row>
    <row r="336" s="14" customFormat="1">
      <c r="A336" s="14"/>
      <c r="B336" s="245"/>
      <c r="C336" s="246"/>
      <c r="D336" s="236" t="s">
        <v>137</v>
      </c>
      <c r="E336" s="247" t="s">
        <v>1</v>
      </c>
      <c r="F336" s="248" t="s">
        <v>554</v>
      </c>
      <c r="G336" s="246"/>
      <c r="H336" s="249">
        <v>340</v>
      </c>
      <c r="I336" s="250"/>
      <c r="J336" s="246"/>
      <c r="K336" s="246"/>
      <c r="L336" s="251"/>
      <c r="M336" s="252"/>
      <c r="N336" s="253"/>
      <c r="O336" s="253"/>
      <c r="P336" s="253"/>
      <c r="Q336" s="253"/>
      <c r="R336" s="253"/>
      <c r="S336" s="253"/>
      <c r="T336" s="254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5" t="s">
        <v>137</v>
      </c>
      <c r="AU336" s="255" t="s">
        <v>86</v>
      </c>
      <c r="AV336" s="14" t="s">
        <v>86</v>
      </c>
      <c r="AW336" s="14" t="s">
        <v>32</v>
      </c>
      <c r="AX336" s="14" t="s">
        <v>84</v>
      </c>
      <c r="AY336" s="255" t="s">
        <v>128</v>
      </c>
    </row>
    <row r="337" s="2" customFormat="1" ht="21.75" customHeight="1">
      <c r="A337" s="39"/>
      <c r="B337" s="40"/>
      <c r="C337" s="220" t="s">
        <v>628</v>
      </c>
      <c r="D337" s="220" t="s">
        <v>131</v>
      </c>
      <c r="E337" s="221" t="s">
        <v>629</v>
      </c>
      <c r="F337" s="222" t="s">
        <v>630</v>
      </c>
      <c r="G337" s="223" t="s">
        <v>320</v>
      </c>
      <c r="H337" s="224">
        <v>680</v>
      </c>
      <c r="I337" s="225"/>
      <c r="J337" s="226">
        <f>ROUND(I337*H337,2)</f>
        <v>0</v>
      </c>
      <c r="K337" s="227"/>
      <c r="L337" s="45"/>
      <c r="M337" s="228" t="s">
        <v>1</v>
      </c>
      <c r="N337" s="229" t="s">
        <v>41</v>
      </c>
      <c r="O337" s="92"/>
      <c r="P337" s="230">
        <f>O337*H337</f>
        <v>0</v>
      </c>
      <c r="Q337" s="230">
        <v>0</v>
      </c>
      <c r="R337" s="230">
        <f>Q337*H337</f>
        <v>0</v>
      </c>
      <c r="S337" s="230">
        <v>0</v>
      </c>
      <c r="T337" s="231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32" t="s">
        <v>135</v>
      </c>
      <c r="AT337" s="232" t="s">
        <v>131</v>
      </c>
      <c r="AU337" s="232" t="s">
        <v>86</v>
      </c>
      <c r="AY337" s="18" t="s">
        <v>128</v>
      </c>
      <c r="BE337" s="233">
        <f>IF(N337="základní",J337,0)</f>
        <v>0</v>
      </c>
      <c r="BF337" s="233">
        <f>IF(N337="snížená",J337,0)</f>
        <v>0</v>
      </c>
      <c r="BG337" s="233">
        <f>IF(N337="zákl. přenesená",J337,0)</f>
        <v>0</v>
      </c>
      <c r="BH337" s="233">
        <f>IF(N337="sníž. přenesená",J337,0)</f>
        <v>0</v>
      </c>
      <c r="BI337" s="233">
        <f>IF(N337="nulová",J337,0)</f>
        <v>0</v>
      </c>
      <c r="BJ337" s="18" t="s">
        <v>84</v>
      </c>
      <c r="BK337" s="233">
        <f>ROUND(I337*H337,2)</f>
        <v>0</v>
      </c>
      <c r="BL337" s="18" t="s">
        <v>135</v>
      </c>
      <c r="BM337" s="232" t="s">
        <v>631</v>
      </c>
    </row>
    <row r="338" s="13" customFormat="1">
      <c r="A338" s="13"/>
      <c r="B338" s="234"/>
      <c r="C338" s="235"/>
      <c r="D338" s="236" t="s">
        <v>137</v>
      </c>
      <c r="E338" s="237" t="s">
        <v>1</v>
      </c>
      <c r="F338" s="238" t="s">
        <v>559</v>
      </c>
      <c r="G338" s="235"/>
      <c r="H338" s="237" t="s">
        <v>1</v>
      </c>
      <c r="I338" s="239"/>
      <c r="J338" s="235"/>
      <c r="K338" s="235"/>
      <c r="L338" s="240"/>
      <c r="M338" s="241"/>
      <c r="N338" s="242"/>
      <c r="O338" s="242"/>
      <c r="P338" s="242"/>
      <c r="Q338" s="242"/>
      <c r="R338" s="242"/>
      <c r="S338" s="242"/>
      <c r="T338" s="24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4" t="s">
        <v>137</v>
      </c>
      <c r="AU338" s="244" t="s">
        <v>86</v>
      </c>
      <c r="AV338" s="13" t="s">
        <v>84</v>
      </c>
      <c r="AW338" s="13" t="s">
        <v>32</v>
      </c>
      <c r="AX338" s="13" t="s">
        <v>76</v>
      </c>
      <c r="AY338" s="244" t="s">
        <v>128</v>
      </c>
    </row>
    <row r="339" s="14" customFormat="1">
      <c r="A339" s="14"/>
      <c r="B339" s="245"/>
      <c r="C339" s="246"/>
      <c r="D339" s="236" t="s">
        <v>137</v>
      </c>
      <c r="E339" s="247" t="s">
        <v>1</v>
      </c>
      <c r="F339" s="248" t="s">
        <v>632</v>
      </c>
      <c r="G339" s="246"/>
      <c r="H339" s="249">
        <v>680</v>
      </c>
      <c r="I339" s="250"/>
      <c r="J339" s="246"/>
      <c r="K339" s="246"/>
      <c r="L339" s="251"/>
      <c r="M339" s="252"/>
      <c r="N339" s="253"/>
      <c r="O339" s="253"/>
      <c r="P339" s="253"/>
      <c r="Q339" s="253"/>
      <c r="R339" s="253"/>
      <c r="S339" s="253"/>
      <c r="T339" s="254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5" t="s">
        <v>137</v>
      </c>
      <c r="AU339" s="255" t="s">
        <v>86</v>
      </c>
      <c r="AV339" s="14" t="s">
        <v>86</v>
      </c>
      <c r="AW339" s="14" t="s">
        <v>32</v>
      </c>
      <c r="AX339" s="14" t="s">
        <v>84</v>
      </c>
      <c r="AY339" s="255" t="s">
        <v>128</v>
      </c>
    </row>
    <row r="340" s="2" customFormat="1" ht="21.75" customHeight="1">
      <c r="A340" s="39"/>
      <c r="B340" s="40"/>
      <c r="C340" s="220" t="s">
        <v>633</v>
      </c>
      <c r="D340" s="220" t="s">
        <v>131</v>
      </c>
      <c r="E340" s="221" t="s">
        <v>634</v>
      </c>
      <c r="F340" s="222" t="s">
        <v>635</v>
      </c>
      <c r="G340" s="223" t="s">
        <v>249</v>
      </c>
      <c r="H340" s="224">
        <v>15.6</v>
      </c>
      <c r="I340" s="225"/>
      <c r="J340" s="226">
        <f>ROUND(I340*H340,2)</f>
        <v>0</v>
      </c>
      <c r="K340" s="227"/>
      <c r="L340" s="45"/>
      <c r="M340" s="228" t="s">
        <v>1</v>
      </c>
      <c r="N340" s="229" t="s">
        <v>41</v>
      </c>
      <c r="O340" s="92"/>
      <c r="P340" s="230">
        <f>O340*H340</f>
        <v>0</v>
      </c>
      <c r="Q340" s="230">
        <v>0</v>
      </c>
      <c r="R340" s="230">
        <f>Q340*H340</f>
        <v>0</v>
      </c>
      <c r="S340" s="230">
        <v>0</v>
      </c>
      <c r="T340" s="231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32" t="s">
        <v>135</v>
      </c>
      <c r="AT340" s="232" t="s">
        <v>131</v>
      </c>
      <c r="AU340" s="232" t="s">
        <v>86</v>
      </c>
      <c r="AY340" s="18" t="s">
        <v>128</v>
      </c>
      <c r="BE340" s="233">
        <f>IF(N340="základní",J340,0)</f>
        <v>0</v>
      </c>
      <c r="BF340" s="233">
        <f>IF(N340="snížená",J340,0)</f>
        <v>0</v>
      </c>
      <c r="BG340" s="233">
        <f>IF(N340="zákl. přenesená",J340,0)</f>
        <v>0</v>
      </c>
      <c r="BH340" s="233">
        <f>IF(N340="sníž. přenesená",J340,0)</f>
        <v>0</v>
      </c>
      <c r="BI340" s="233">
        <f>IF(N340="nulová",J340,0)</f>
        <v>0</v>
      </c>
      <c r="BJ340" s="18" t="s">
        <v>84</v>
      </c>
      <c r="BK340" s="233">
        <f>ROUND(I340*H340,2)</f>
        <v>0</v>
      </c>
      <c r="BL340" s="18" t="s">
        <v>135</v>
      </c>
      <c r="BM340" s="232" t="s">
        <v>636</v>
      </c>
    </row>
    <row r="341" s="13" customFormat="1">
      <c r="A341" s="13"/>
      <c r="B341" s="234"/>
      <c r="C341" s="235"/>
      <c r="D341" s="236" t="s">
        <v>137</v>
      </c>
      <c r="E341" s="237" t="s">
        <v>1</v>
      </c>
      <c r="F341" s="238" t="s">
        <v>617</v>
      </c>
      <c r="G341" s="235"/>
      <c r="H341" s="237" t="s">
        <v>1</v>
      </c>
      <c r="I341" s="239"/>
      <c r="J341" s="235"/>
      <c r="K341" s="235"/>
      <c r="L341" s="240"/>
      <c r="M341" s="241"/>
      <c r="N341" s="242"/>
      <c r="O341" s="242"/>
      <c r="P341" s="242"/>
      <c r="Q341" s="242"/>
      <c r="R341" s="242"/>
      <c r="S341" s="242"/>
      <c r="T341" s="24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4" t="s">
        <v>137</v>
      </c>
      <c r="AU341" s="244" t="s">
        <v>86</v>
      </c>
      <c r="AV341" s="13" t="s">
        <v>84</v>
      </c>
      <c r="AW341" s="13" t="s">
        <v>32</v>
      </c>
      <c r="AX341" s="13" t="s">
        <v>76</v>
      </c>
      <c r="AY341" s="244" t="s">
        <v>128</v>
      </c>
    </row>
    <row r="342" s="14" customFormat="1">
      <c r="A342" s="14"/>
      <c r="B342" s="245"/>
      <c r="C342" s="246"/>
      <c r="D342" s="236" t="s">
        <v>137</v>
      </c>
      <c r="E342" s="247" t="s">
        <v>1</v>
      </c>
      <c r="F342" s="248" t="s">
        <v>637</v>
      </c>
      <c r="G342" s="246"/>
      <c r="H342" s="249">
        <v>15.6</v>
      </c>
      <c r="I342" s="250"/>
      <c r="J342" s="246"/>
      <c r="K342" s="246"/>
      <c r="L342" s="251"/>
      <c r="M342" s="252"/>
      <c r="N342" s="253"/>
      <c r="O342" s="253"/>
      <c r="P342" s="253"/>
      <c r="Q342" s="253"/>
      <c r="R342" s="253"/>
      <c r="S342" s="253"/>
      <c r="T342" s="254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5" t="s">
        <v>137</v>
      </c>
      <c r="AU342" s="255" t="s">
        <v>86</v>
      </c>
      <c r="AV342" s="14" t="s">
        <v>86</v>
      </c>
      <c r="AW342" s="14" t="s">
        <v>32</v>
      </c>
      <c r="AX342" s="14" t="s">
        <v>84</v>
      </c>
      <c r="AY342" s="255" t="s">
        <v>128</v>
      </c>
    </row>
    <row r="343" s="12" customFormat="1" ht="22.8" customHeight="1">
      <c r="A343" s="12"/>
      <c r="B343" s="204"/>
      <c r="C343" s="205"/>
      <c r="D343" s="206" t="s">
        <v>75</v>
      </c>
      <c r="E343" s="218" t="s">
        <v>86</v>
      </c>
      <c r="F343" s="218" t="s">
        <v>638</v>
      </c>
      <c r="G343" s="205"/>
      <c r="H343" s="205"/>
      <c r="I343" s="208"/>
      <c r="J343" s="219">
        <f>BK343</f>
        <v>0</v>
      </c>
      <c r="K343" s="205"/>
      <c r="L343" s="210"/>
      <c r="M343" s="211"/>
      <c r="N343" s="212"/>
      <c r="O343" s="212"/>
      <c r="P343" s="213">
        <f>SUM(P344:P355)</f>
        <v>0</v>
      </c>
      <c r="Q343" s="212"/>
      <c r="R343" s="213">
        <f>SUM(R344:R355)</f>
        <v>13.349408800000001</v>
      </c>
      <c r="S343" s="212"/>
      <c r="T343" s="214">
        <f>SUM(T344:T355)</f>
        <v>0</v>
      </c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R343" s="215" t="s">
        <v>84</v>
      </c>
      <c r="AT343" s="216" t="s">
        <v>75</v>
      </c>
      <c r="AU343" s="216" t="s">
        <v>84</v>
      </c>
      <c r="AY343" s="215" t="s">
        <v>128</v>
      </c>
      <c r="BK343" s="217">
        <f>SUM(BK344:BK355)</f>
        <v>0</v>
      </c>
    </row>
    <row r="344" s="2" customFormat="1" ht="37.8" customHeight="1">
      <c r="A344" s="39"/>
      <c r="B344" s="40"/>
      <c r="C344" s="220" t="s">
        <v>639</v>
      </c>
      <c r="D344" s="220" t="s">
        <v>131</v>
      </c>
      <c r="E344" s="221" t="s">
        <v>640</v>
      </c>
      <c r="F344" s="222" t="s">
        <v>641</v>
      </c>
      <c r="G344" s="223" t="s">
        <v>249</v>
      </c>
      <c r="H344" s="224">
        <v>7.7999999999999998</v>
      </c>
      <c r="I344" s="225"/>
      <c r="J344" s="226">
        <f>ROUND(I344*H344,2)</f>
        <v>0</v>
      </c>
      <c r="K344" s="227"/>
      <c r="L344" s="45"/>
      <c r="M344" s="228" t="s">
        <v>1</v>
      </c>
      <c r="N344" s="229" t="s">
        <v>41</v>
      </c>
      <c r="O344" s="92"/>
      <c r="P344" s="230">
        <f>O344*H344</f>
        <v>0</v>
      </c>
      <c r="Q344" s="230">
        <v>0</v>
      </c>
      <c r="R344" s="230">
        <f>Q344*H344</f>
        <v>0</v>
      </c>
      <c r="S344" s="230">
        <v>0</v>
      </c>
      <c r="T344" s="231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32" t="s">
        <v>135</v>
      </c>
      <c r="AT344" s="232" t="s">
        <v>131</v>
      </c>
      <c r="AU344" s="232" t="s">
        <v>86</v>
      </c>
      <c r="AY344" s="18" t="s">
        <v>128</v>
      </c>
      <c r="BE344" s="233">
        <f>IF(N344="základní",J344,0)</f>
        <v>0</v>
      </c>
      <c r="BF344" s="233">
        <f>IF(N344="snížená",J344,0)</f>
        <v>0</v>
      </c>
      <c r="BG344" s="233">
        <f>IF(N344="zákl. přenesená",J344,0)</f>
        <v>0</v>
      </c>
      <c r="BH344" s="233">
        <f>IF(N344="sníž. přenesená",J344,0)</f>
        <v>0</v>
      </c>
      <c r="BI344" s="233">
        <f>IF(N344="nulová",J344,0)</f>
        <v>0</v>
      </c>
      <c r="BJ344" s="18" t="s">
        <v>84</v>
      </c>
      <c r="BK344" s="233">
        <f>ROUND(I344*H344,2)</f>
        <v>0</v>
      </c>
      <c r="BL344" s="18" t="s">
        <v>135</v>
      </c>
      <c r="BM344" s="232" t="s">
        <v>642</v>
      </c>
    </row>
    <row r="345" s="14" customFormat="1">
      <c r="A345" s="14"/>
      <c r="B345" s="245"/>
      <c r="C345" s="246"/>
      <c r="D345" s="236" t="s">
        <v>137</v>
      </c>
      <c r="E345" s="247" t="s">
        <v>1</v>
      </c>
      <c r="F345" s="248" t="s">
        <v>643</v>
      </c>
      <c r="G345" s="246"/>
      <c r="H345" s="249">
        <v>7.7999999999999998</v>
      </c>
      <c r="I345" s="250"/>
      <c r="J345" s="246"/>
      <c r="K345" s="246"/>
      <c r="L345" s="251"/>
      <c r="M345" s="252"/>
      <c r="N345" s="253"/>
      <c r="O345" s="253"/>
      <c r="P345" s="253"/>
      <c r="Q345" s="253"/>
      <c r="R345" s="253"/>
      <c r="S345" s="253"/>
      <c r="T345" s="254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5" t="s">
        <v>137</v>
      </c>
      <c r="AU345" s="255" t="s">
        <v>86</v>
      </c>
      <c r="AV345" s="14" t="s">
        <v>86</v>
      </c>
      <c r="AW345" s="14" t="s">
        <v>32</v>
      </c>
      <c r="AX345" s="14" t="s">
        <v>84</v>
      </c>
      <c r="AY345" s="255" t="s">
        <v>128</v>
      </c>
    </row>
    <row r="346" s="2" customFormat="1" ht="55.5" customHeight="1">
      <c r="A346" s="39"/>
      <c r="B346" s="40"/>
      <c r="C346" s="220" t="s">
        <v>157</v>
      </c>
      <c r="D346" s="220" t="s">
        <v>131</v>
      </c>
      <c r="E346" s="221" t="s">
        <v>644</v>
      </c>
      <c r="F346" s="222" t="s">
        <v>645</v>
      </c>
      <c r="G346" s="223" t="s">
        <v>320</v>
      </c>
      <c r="H346" s="224">
        <v>104</v>
      </c>
      <c r="I346" s="225"/>
      <c r="J346" s="226">
        <f>ROUND(I346*H346,2)</f>
        <v>0</v>
      </c>
      <c r="K346" s="227"/>
      <c r="L346" s="45"/>
      <c r="M346" s="228" t="s">
        <v>1</v>
      </c>
      <c r="N346" s="229" t="s">
        <v>41</v>
      </c>
      <c r="O346" s="92"/>
      <c r="P346" s="230">
        <f>O346*H346</f>
        <v>0</v>
      </c>
      <c r="Q346" s="230">
        <v>0.00031</v>
      </c>
      <c r="R346" s="230">
        <f>Q346*H346</f>
        <v>0.032239999999999998</v>
      </c>
      <c r="S346" s="230">
        <v>0</v>
      </c>
      <c r="T346" s="231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32" t="s">
        <v>135</v>
      </c>
      <c r="AT346" s="232" t="s">
        <v>131</v>
      </c>
      <c r="AU346" s="232" t="s">
        <v>86</v>
      </c>
      <c r="AY346" s="18" t="s">
        <v>128</v>
      </c>
      <c r="BE346" s="233">
        <f>IF(N346="základní",J346,0)</f>
        <v>0</v>
      </c>
      <c r="BF346" s="233">
        <f>IF(N346="snížená",J346,0)</f>
        <v>0</v>
      </c>
      <c r="BG346" s="233">
        <f>IF(N346="zákl. přenesená",J346,0)</f>
        <v>0</v>
      </c>
      <c r="BH346" s="233">
        <f>IF(N346="sníž. přenesená",J346,0)</f>
        <v>0</v>
      </c>
      <c r="BI346" s="233">
        <f>IF(N346="nulová",J346,0)</f>
        <v>0</v>
      </c>
      <c r="BJ346" s="18" t="s">
        <v>84</v>
      </c>
      <c r="BK346" s="233">
        <f>ROUND(I346*H346,2)</f>
        <v>0</v>
      </c>
      <c r="BL346" s="18" t="s">
        <v>135</v>
      </c>
      <c r="BM346" s="232" t="s">
        <v>646</v>
      </c>
    </row>
    <row r="347" s="14" customFormat="1">
      <c r="A347" s="14"/>
      <c r="B347" s="245"/>
      <c r="C347" s="246"/>
      <c r="D347" s="236" t="s">
        <v>137</v>
      </c>
      <c r="E347" s="247" t="s">
        <v>1</v>
      </c>
      <c r="F347" s="248" t="s">
        <v>647</v>
      </c>
      <c r="G347" s="246"/>
      <c r="H347" s="249">
        <v>104</v>
      </c>
      <c r="I347" s="250"/>
      <c r="J347" s="246"/>
      <c r="K347" s="246"/>
      <c r="L347" s="251"/>
      <c r="M347" s="252"/>
      <c r="N347" s="253"/>
      <c r="O347" s="253"/>
      <c r="P347" s="253"/>
      <c r="Q347" s="253"/>
      <c r="R347" s="253"/>
      <c r="S347" s="253"/>
      <c r="T347" s="254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5" t="s">
        <v>137</v>
      </c>
      <c r="AU347" s="255" t="s">
        <v>86</v>
      </c>
      <c r="AV347" s="14" t="s">
        <v>86</v>
      </c>
      <c r="AW347" s="14" t="s">
        <v>32</v>
      </c>
      <c r="AX347" s="14" t="s">
        <v>84</v>
      </c>
      <c r="AY347" s="255" t="s">
        <v>128</v>
      </c>
    </row>
    <row r="348" s="2" customFormat="1" ht="24.15" customHeight="1">
      <c r="A348" s="39"/>
      <c r="B348" s="40"/>
      <c r="C348" s="270" t="s">
        <v>648</v>
      </c>
      <c r="D348" s="270" t="s">
        <v>279</v>
      </c>
      <c r="E348" s="271" t="s">
        <v>649</v>
      </c>
      <c r="F348" s="272" t="s">
        <v>650</v>
      </c>
      <c r="G348" s="273" t="s">
        <v>320</v>
      </c>
      <c r="H348" s="274">
        <v>123.188</v>
      </c>
      <c r="I348" s="275"/>
      <c r="J348" s="276">
        <f>ROUND(I348*H348,2)</f>
        <v>0</v>
      </c>
      <c r="K348" s="277"/>
      <c r="L348" s="278"/>
      <c r="M348" s="279" t="s">
        <v>1</v>
      </c>
      <c r="N348" s="280" t="s">
        <v>41</v>
      </c>
      <c r="O348" s="92"/>
      <c r="P348" s="230">
        <f>O348*H348</f>
        <v>0</v>
      </c>
      <c r="Q348" s="230">
        <v>0.00010000000000000001</v>
      </c>
      <c r="R348" s="230">
        <f>Q348*H348</f>
        <v>0.012318800000000001</v>
      </c>
      <c r="S348" s="230">
        <v>0</v>
      </c>
      <c r="T348" s="231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32" t="s">
        <v>175</v>
      </c>
      <c r="AT348" s="232" t="s">
        <v>279</v>
      </c>
      <c r="AU348" s="232" t="s">
        <v>86</v>
      </c>
      <c r="AY348" s="18" t="s">
        <v>128</v>
      </c>
      <c r="BE348" s="233">
        <f>IF(N348="základní",J348,0)</f>
        <v>0</v>
      </c>
      <c r="BF348" s="233">
        <f>IF(N348="snížená",J348,0)</f>
        <v>0</v>
      </c>
      <c r="BG348" s="233">
        <f>IF(N348="zákl. přenesená",J348,0)</f>
        <v>0</v>
      </c>
      <c r="BH348" s="233">
        <f>IF(N348="sníž. přenesená",J348,0)</f>
        <v>0</v>
      </c>
      <c r="BI348" s="233">
        <f>IF(N348="nulová",J348,0)</f>
        <v>0</v>
      </c>
      <c r="BJ348" s="18" t="s">
        <v>84</v>
      </c>
      <c r="BK348" s="233">
        <f>ROUND(I348*H348,2)</f>
        <v>0</v>
      </c>
      <c r="BL348" s="18" t="s">
        <v>135</v>
      </c>
      <c r="BM348" s="232" t="s">
        <v>651</v>
      </c>
    </row>
    <row r="349" s="14" customFormat="1">
      <c r="A349" s="14"/>
      <c r="B349" s="245"/>
      <c r="C349" s="246"/>
      <c r="D349" s="236" t="s">
        <v>137</v>
      </c>
      <c r="E349" s="247" t="s">
        <v>1</v>
      </c>
      <c r="F349" s="248" t="s">
        <v>652</v>
      </c>
      <c r="G349" s="246"/>
      <c r="H349" s="249">
        <v>104</v>
      </c>
      <c r="I349" s="250"/>
      <c r="J349" s="246"/>
      <c r="K349" s="246"/>
      <c r="L349" s="251"/>
      <c r="M349" s="252"/>
      <c r="N349" s="253"/>
      <c r="O349" s="253"/>
      <c r="P349" s="253"/>
      <c r="Q349" s="253"/>
      <c r="R349" s="253"/>
      <c r="S349" s="253"/>
      <c r="T349" s="254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5" t="s">
        <v>137</v>
      </c>
      <c r="AU349" s="255" t="s">
        <v>86</v>
      </c>
      <c r="AV349" s="14" t="s">
        <v>86</v>
      </c>
      <c r="AW349" s="14" t="s">
        <v>32</v>
      </c>
      <c r="AX349" s="14" t="s">
        <v>84</v>
      </c>
      <c r="AY349" s="255" t="s">
        <v>128</v>
      </c>
    </row>
    <row r="350" s="14" customFormat="1">
      <c r="A350" s="14"/>
      <c r="B350" s="245"/>
      <c r="C350" s="246"/>
      <c r="D350" s="236" t="s">
        <v>137</v>
      </c>
      <c r="E350" s="246"/>
      <c r="F350" s="248" t="s">
        <v>653</v>
      </c>
      <c r="G350" s="246"/>
      <c r="H350" s="249">
        <v>123.188</v>
      </c>
      <c r="I350" s="250"/>
      <c r="J350" s="246"/>
      <c r="K350" s="246"/>
      <c r="L350" s="251"/>
      <c r="M350" s="252"/>
      <c r="N350" s="253"/>
      <c r="O350" s="253"/>
      <c r="P350" s="253"/>
      <c r="Q350" s="253"/>
      <c r="R350" s="253"/>
      <c r="S350" s="253"/>
      <c r="T350" s="254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5" t="s">
        <v>137</v>
      </c>
      <c r="AU350" s="255" t="s">
        <v>86</v>
      </c>
      <c r="AV350" s="14" t="s">
        <v>86</v>
      </c>
      <c r="AW350" s="14" t="s">
        <v>4</v>
      </c>
      <c r="AX350" s="14" t="s">
        <v>84</v>
      </c>
      <c r="AY350" s="255" t="s">
        <v>128</v>
      </c>
    </row>
    <row r="351" s="2" customFormat="1" ht="55.5" customHeight="1">
      <c r="A351" s="39"/>
      <c r="B351" s="40"/>
      <c r="C351" s="220" t="s">
        <v>654</v>
      </c>
      <c r="D351" s="220" t="s">
        <v>131</v>
      </c>
      <c r="E351" s="221" t="s">
        <v>655</v>
      </c>
      <c r="F351" s="222" t="s">
        <v>656</v>
      </c>
      <c r="G351" s="223" t="s">
        <v>449</v>
      </c>
      <c r="H351" s="224">
        <v>65</v>
      </c>
      <c r="I351" s="225"/>
      <c r="J351" s="226">
        <f>ROUND(I351*H351,2)</f>
        <v>0</v>
      </c>
      <c r="K351" s="227"/>
      <c r="L351" s="45"/>
      <c r="M351" s="228" t="s">
        <v>1</v>
      </c>
      <c r="N351" s="229" t="s">
        <v>41</v>
      </c>
      <c r="O351" s="92"/>
      <c r="P351" s="230">
        <f>O351*H351</f>
        <v>0</v>
      </c>
      <c r="Q351" s="230">
        <v>0.20469000000000001</v>
      </c>
      <c r="R351" s="230">
        <f>Q351*H351</f>
        <v>13.30485</v>
      </c>
      <c r="S351" s="230">
        <v>0</v>
      </c>
      <c r="T351" s="231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32" t="s">
        <v>135</v>
      </c>
      <c r="AT351" s="232" t="s">
        <v>131</v>
      </c>
      <c r="AU351" s="232" t="s">
        <v>86</v>
      </c>
      <c r="AY351" s="18" t="s">
        <v>128</v>
      </c>
      <c r="BE351" s="233">
        <f>IF(N351="základní",J351,0)</f>
        <v>0</v>
      </c>
      <c r="BF351" s="233">
        <f>IF(N351="snížená",J351,0)</f>
        <v>0</v>
      </c>
      <c r="BG351" s="233">
        <f>IF(N351="zákl. přenesená",J351,0)</f>
        <v>0</v>
      </c>
      <c r="BH351" s="233">
        <f>IF(N351="sníž. přenesená",J351,0)</f>
        <v>0</v>
      </c>
      <c r="BI351" s="233">
        <f>IF(N351="nulová",J351,0)</f>
        <v>0</v>
      </c>
      <c r="BJ351" s="18" t="s">
        <v>84</v>
      </c>
      <c r="BK351" s="233">
        <f>ROUND(I351*H351,2)</f>
        <v>0</v>
      </c>
      <c r="BL351" s="18" t="s">
        <v>135</v>
      </c>
      <c r="BM351" s="232" t="s">
        <v>657</v>
      </c>
    </row>
    <row r="352" s="14" customFormat="1">
      <c r="A352" s="14"/>
      <c r="B352" s="245"/>
      <c r="C352" s="246"/>
      <c r="D352" s="236" t="s">
        <v>137</v>
      </c>
      <c r="E352" s="247" t="s">
        <v>1</v>
      </c>
      <c r="F352" s="248" t="s">
        <v>570</v>
      </c>
      <c r="G352" s="246"/>
      <c r="H352" s="249">
        <v>65</v>
      </c>
      <c r="I352" s="250"/>
      <c r="J352" s="246"/>
      <c r="K352" s="246"/>
      <c r="L352" s="251"/>
      <c r="M352" s="252"/>
      <c r="N352" s="253"/>
      <c r="O352" s="253"/>
      <c r="P352" s="253"/>
      <c r="Q352" s="253"/>
      <c r="R352" s="253"/>
      <c r="S352" s="253"/>
      <c r="T352" s="254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5" t="s">
        <v>137</v>
      </c>
      <c r="AU352" s="255" t="s">
        <v>86</v>
      </c>
      <c r="AV352" s="14" t="s">
        <v>86</v>
      </c>
      <c r="AW352" s="14" t="s">
        <v>32</v>
      </c>
      <c r="AX352" s="14" t="s">
        <v>84</v>
      </c>
      <c r="AY352" s="255" t="s">
        <v>128</v>
      </c>
    </row>
    <row r="353" s="2" customFormat="1" ht="24.15" customHeight="1">
      <c r="A353" s="39"/>
      <c r="B353" s="40"/>
      <c r="C353" s="220" t="s">
        <v>658</v>
      </c>
      <c r="D353" s="220" t="s">
        <v>131</v>
      </c>
      <c r="E353" s="221" t="s">
        <v>659</v>
      </c>
      <c r="F353" s="222" t="s">
        <v>660</v>
      </c>
      <c r="G353" s="223" t="s">
        <v>249</v>
      </c>
      <c r="H353" s="224">
        <v>1.3200000000000001</v>
      </c>
      <c r="I353" s="225"/>
      <c r="J353" s="226">
        <f>ROUND(I353*H353,2)</f>
        <v>0</v>
      </c>
      <c r="K353" s="227"/>
      <c r="L353" s="45"/>
      <c r="M353" s="228" t="s">
        <v>1</v>
      </c>
      <c r="N353" s="229" t="s">
        <v>41</v>
      </c>
      <c r="O353" s="92"/>
      <c r="P353" s="230">
        <f>O353*H353</f>
        <v>0</v>
      </c>
      <c r="Q353" s="230">
        <v>0</v>
      </c>
      <c r="R353" s="230">
        <f>Q353*H353</f>
        <v>0</v>
      </c>
      <c r="S353" s="230">
        <v>0</v>
      </c>
      <c r="T353" s="231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32" t="s">
        <v>135</v>
      </c>
      <c r="AT353" s="232" t="s">
        <v>131</v>
      </c>
      <c r="AU353" s="232" t="s">
        <v>86</v>
      </c>
      <c r="AY353" s="18" t="s">
        <v>128</v>
      </c>
      <c r="BE353" s="233">
        <f>IF(N353="základní",J353,0)</f>
        <v>0</v>
      </c>
      <c r="BF353" s="233">
        <f>IF(N353="snížená",J353,0)</f>
        <v>0</v>
      </c>
      <c r="BG353" s="233">
        <f>IF(N353="zákl. přenesená",J353,0)</f>
        <v>0</v>
      </c>
      <c r="BH353" s="233">
        <f>IF(N353="sníž. přenesená",J353,0)</f>
        <v>0</v>
      </c>
      <c r="BI353" s="233">
        <f>IF(N353="nulová",J353,0)</f>
        <v>0</v>
      </c>
      <c r="BJ353" s="18" t="s">
        <v>84</v>
      </c>
      <c r="BK353" s="233">
        <f>ROUND(I353*H353,2)</f>
        <v>0</v>
      </c>
      <c r="BL353" s="18" t="s">
        <v>135</v>
      </c>
      <c r="BM353" s="232" t="s">
        <v>661</v>
      </c>
    </row>
    <row r="354" s="13" customFormat="1">
      <c r="A354" s="13"/>
      <c r="B354" s="234"/>
      <c r="C354" s="235"/>
      <c r="D354" s="236" t="s">
        <v>137</v>
      </c>
      <c r="E354" s="237" t="s">
        <v>1</v>
      </c>
      <c r="F354" s="238" t="s">
        <v>269</v>
      </c>
      <c r="G354" s="235"/>
      <c r="H354" s="237" t="s">
        <v>1</v>
      </c>
      <c r="I354" s="239"/>
      <c r="J354" s="235"/>
      <c r="K354" s="235"/>
      <c r="L354" s="240"/>
      <c r="M354" s="241"/>
      <c r="N354" s="242"/>
      <c r="O354" s="242"/>
      <c r="P354" s="242"/>
      <c r="Q354" s="242"/>
      <c r="R354" s="242"/>
      <c r="S354" s="242"/>
      <c r="T354" s="24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4" t="s">
        <v>137</v>
      </c>
      <c r="AU354" s="244" t="s">
        <v>86</v>
      </c>
      <c r="AV354" s="13" t="s">
        <v>84</v>
      </c>
      <c r="AW354" s="13" t="s">
        <v>32</v>
      </c>
      <c r="AX354" s="13" t="s">
        <v>76</v>
      </c>
      <c r="AY354" s="244" t="s">
        <v>128</v>
      </c>
    </row>
    <row r="355" s="14" customFormat="1">
      <c r="A355" s="14"/>
      <c r="B355" s="245"/>
      <c r="C355" s="246"/>
      <c r="D355" s="236" t="s">
        <v>137</v>
      </c>
      <c r="E355" s="247" t="s">
        <v>1</v>
      </c>
      <c r="F355" s="248" t="s">
        <v>270</v>
      </c>
      <c r="G355" s="246"/>
      <c r="H355" s="249">
        <v>1.3200000000000001</v>
      </c>
      <c r="I355" s="250"/>
      <c r="J355" s="246"/>
      <c r="K355" s="246"/>
      <c r="L355" s="251"/>
      <c r="M355" s="252"/>
      <c r="N355" s="253"/>
      <c r="O355" s="253"/>
      <c r="P355" s="253"/>
      <c r="Q355" s="253"/>
      <c r="R355" s="253"/>
      <c r="S355" s="253"/>
      <c r="T355" s="254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5" t="s">
        <v>137</v>
      </c>
      <c r="AU355" s="255" t="s">
        <v>86</v>
      </c>
      <c r="AV355" s="14" t="s">
        <v>86</v>
      </c>
      <c r="AW355" s="14" t="s">
        <v>32</v>
      </c>
      <c r="AX355" s="14" t="s">
        <v>84</v>
      </c>
      <c r="AY355" s="255" t="s">
        <v>128</v>
      </c>
    </row>
    <row r="356" s="12" customFormat="1" ht="22.8" customHeight="1">
      <c r="A356" s="12"/>
      <c r="B356" s="204"/>
      <c r="C356" s="205"/>
      <c r="D356" s="206" t="s">
        <v>75</v>
      </c>
      <c r="E356" s="218" t="s">
        <v>7</v>
      </c>
      <c r="F356" s="218" t="s">
        <v>662</v>
      </c>
      <c r="G356" s="205"/>
      <c r="H356" s="205"/>
      <c r="I356" s="208"/>
      <c r="J356" s="219">
        <f>BK356</f>
        <v>0</v>
      </c>
      <c r="K356" s="205"/>
      <c r="L356" s="210"/>
      <c r="M356" s="211"/>
      <c r="N356" s="212"/>
      <c r="O356" s="212"/>
      <c r="P356" s="213">
        <f>SUM(P357:P369)</f>
        <v>0</v>
      </c>
      <c r="Q356" s="212"/>
      <c r="R356" s="213">
        <f>SUM(R357:R369)</f>
        <v>138.73052181999995</v>
      </c>
      <c r="S356" s="212"/>
      <c r="T356" s="214">
        <f>SUM(T357:T369)</f>
        <v>0</v>
      </c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R356" s="215" t="s">
        <v>84</v>
      </c>
      <c r="AT356" s="216" t="s">
        <v>75</v>
      </c>
      <c r="AU356" s="216" t="s">
        <v>84</v>
      </c>
      <c r="AY356" s="215" t="s">
        <v>128</v>
      </c>
      <c r="BK356" s="217">
        <f>SUM(BK357:BK369)</f>
        <v>0</v>
      </c>
    </row>
    <row r="357" s="2" customFormat="1" ht="44.25" customHeight="1">
      <c r="A357" s="39"/>
      <c r="B357" s="40"/>
      <c r="C357" s="220" t="s">
        <v>663</v>
      </c>
      <c r="D357" s="220" t="s">
        <v>131</v>
      </c>
      <c r="E357" s="221" t="s">
        <v>664</v>
      </c>
      <c r="F357" s="222" t="s">
        <v>665</v>
      </c>
      <c r="G357" s="223" t="s">
        <v>320</v>
      </c>
      <c r="H357" s="224">
        <v>2464.4000000000001</v>
      </c>
      <c r="I357" s="225"/>
      <c r="J357" s="226">
        <f>ROUND(I357*H357,2)</f>
        <v>0</v>
      </c>
      <c r="K357" s="227"/>
      <c r="L357" s="45"/>
      <c r="M357" s="228" t="s">
        <v>1</v>
      </c>
      <c r="N357" s="229" t="s">
        <v>41</v>
      </c>
      <c r="O357" s="92"/>
      <c r="P357" s="230">
        <f>O357*H357</f>
        <v>0</v>
      </c>
      <c r="Q357" s="230">
        <v>0.00013999999999999999</v>
      </c>
      <c r="R357" s="230">
        <f>Q357*H357</f>
        <v>0.34501599999999999</v>
      </c>
      <c r="S357" s="230">
        <v>0</v>
      </c>
      <c r="T357" s="231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32" t="s">
        <v>135</v>
      </c>
      <c r="AT357" s="232" t="s">
        <v>131</v>
      </c>
      <c r="AU357" s="232" t="s">
        <v>86</v>
      </c>
      <c r="AY357" s="18" t="s">
        <v>128</v>
      </c>
      <c r="BE357" s="233">
        <f>IF(N357="základní",J357,0)</f>
        <v>0</v>
      </c>
      <c r="BF357" s="233">
        <f>IF(N357="snížená",J357,0)</f>
        <v>0</v>
      </c>
      <c r="BG357" s="233">
        <f>IF(N357="zákl. přenesená",J357,0)</f>
        <v>0</v>
      </c>
      <c r="BH357" s="233">
        <f>IF(N357="sníž. přenesená",J357,0)</f>
        <v>0</v>
      </c>
      <c r="BI357" s="233">
        <f>IF(N357="nulová",J357,0)</f>
        <v>0</v>
      </c>
      <c r="BJ357" s="18" t="s">
        <v>84</v>
      </c>
      <c r="BK357" s="233">
        <f>ROUND(I357*H357,2)</f>
        <v>0</v>
      </c>
      <c r="BL357" s="18" t="s">
        <v>135</v>
      </c>
      <c r="BM357" s="232" t="s">
        <v>666</v>
      </c>
    </row>
    <row r="358" s="14" customFormat="1">
      <c r="A358" s="14"/>
      <c r="B358" s="245"/>
      <c r="C358" s="246"/>
      <c r="D358" s="236" t="s">
        <v>137</v>
      </c>
      <c r="E358" s="247" t="s">
        <v>1</v>
      </c>
      <c r="F358" s="248" t="s">
        <v>667</v>
      </c>
      <c r="G358" s="246"/>
      <c r="H358" s="249">
        <v>2464.4000000000001</v>
      </c>
      <c r="I358" s="250"/>
      <c r="J358" s="246"/>
      <c r="K358" s="246"/>
      <c r="L358" s="251"/>
      <c r="M358" s="252"/>
      <c r="N358" s="253"/>
      <c r="O358" s="253"/>
      <c r="P358" s="253"/>
      <c r="Q358" s="253"/>
      <c r="R358" s="253"/>
      <c r="S358" s="253"/>
      <c r="T358" s="254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5" t="s">
        <v>137</v>
      </c>
      <c r="AU358" s="255" t="s">
        <v>86</v>
      </c>
      <c r="AV358" s="14" t="s">
        <v>86</v>
      </c>
      <c r="AW358" s="14" t="s">
        <v>32</v>
      </c>
      <c r="AX358" s="14" t="s">
        <v>84</v>
      </c>
      <c r="AY358" s="255" t="s">
        <v>128</v>
      </c>
    </row>
    <row r="359" s="2" customFormat="1" ht="16.5" customHeight="1">
      <c r="A359" s="39"/>
      <c r="B359" s="40"/>
      <c r="C359" s="270" t="s">
        <v>421</v>
      </c>
      <c r="D359" s="270" t="s">
        <v>279</v>
      </c>
      <c r="E359" s="271" t="s">
        <v>668</v>
      </c>
      <c r="F359" s="272" t="s">
        <v>669</v>
      </c>
      <c r="G359" s="273" t="s">
        <v>320</v>
      </c>
      <c r="H359" s="274">
        <v>2587.6199999999999</v>
      </c>
      <c r="I359" s="275"/>
      <c r="J359" s="276">
        <f>ROUND(I359*H359,2)</f>
        <v>0</v>
      </c>
      <c r="K359" s="277"/>
      <c r="L359" s="278"/>
      <c r="M359" s="279" t="s">
        <v>1</v>
      </c>
      <c r="N359" s="280" t="s">
        <v>41</v>
      </c>
      <c r="O359" s="92"/>
      <c r="P359" s="230">
        <f>O359*H359</f>
        <v>0</v>
      </c>
      <c r="Q359" s="230">
        <v>0.00040000000000000002</v>
      </c>
      <c r="R359" s="230">
        <f>Q359*H359</f>
        <v>1.035048</v>
      </c>
      <c r="S359" s="230">
        <v>0</v>
      </c>
      <c r="T359" s="231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32" t="s">
        <v>175</v>
      </c>
      <c r="AT359" s="232" t="s">
        <v>279</v>
      </c>
      <c r="AU359" s="232" t="s">
        <v>86</v>
      </c>
      <c r="AY359" s="18" t="s">
        <v>128</v>
      </c>
      <c r="BE359" s="233">
        <f>IF(N359="základní",J359,0)</f>
        <v>0</v>
      </c>
      <c r="BF359" s="233">
        <f>IF(N359="snížená",J359,0)</f>
        <v>0</v>
      </c>
      <c r="BG359" s="233">
        <f>IF(N359="zákl. přenesená",J359,0)</f>
        <v>0</v>
      </c>
      <c r="BH359" s="233">
        <f>IF(N359="sníž. přenesená",J359,0)</f>
        <v>0</v>
      </c>
      <c r="BI359" s="233">
        <f>IF(N359="nulová",J359,0)</f>
        <v>0</v>
      </c>
      <c r="BJ359" s="18" t="s">
        <v>84</v>
      </c>
      <c r="BK359" s="233">
        <f>ROUND(I359*H359,2)</f>
        <v>0</v>
      </c>
      <c r="BL359" s="18" t="s">
        <v>135</v>
      </c>
      <c r="BM359" s="232" t="s">
        <v>670</v>
      </c>
    </row>
    <row r="360" s="14" customFormat="1">
      <c r="A360" s="14"/>
      <c r="B360" s="245"/>
      <c r="C360" s="246"/>
      <c r="D360" s="236" t="s">
        <v>137</v>
      </c>
      <c r="E360" s="247" t="s">
        <v>1</v>
      </c>
      <c r="F360" s="248" t="s">
        <v>671</v>
      </c>
      <c r="G360" s="246"/>
      <c r="H360" s="249">
        <v>2464.4000000000001</v>
      </c>
      <c r="I360" s="250"/>
      <c r="J360" s="246"/>
      <c r="K360" s="246"/>
      <c r="L360" s="251"/>
      <c r="M360" s="252"/>
      <c r="N360" s="253"/>
      <c r="O360" s="253"/>
      <c r="P360" s="253"/>
      <c r="Q360" s="253"/>
      <c r="R360" s="253"/>
      <c r="S360" s="253"/>
      <c r="T360" s="254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5" t="s">
        <v>137</v>
      </c>
      <c r="AU360" s="255" t="s">
        <v>86</v>
      </c>
      <c r="AV360" s="14" t="s">
        <v>86</v>
      </c>
      <c r="AW360" s="14" t="s">
        <v>32</v>
      </c>
      <c r="AX360" s="14" t="s">
        <v>84</v>
      </c>
      <c r="AY360" s="255" t="s">
        <v>128</v>
      </c>
    </row>
    <row r="361" s="14" customFormat="1">
      <c r="A361" s="14"/>
      <c r="B361" s="245"/>
      <c r="C361" s="246"/>
      <c r="D361" s="236" t="s">
        <v>137</v>
      </c>
      <c r="E361" s="246"/>
      <c r="F361" s="248" t="s">
        <v>672</v>
      </c>
      <c r="G361" s="246"/>
      <c r="H361" s="249">
        <v>2587.6199999999999</v>
      </c>
      <c r="I361" s="250"/>
      <c r="J361" s="246"/>
      <c r="K361" s="246"/>
      <c r="L361" s="251"/>
      <c r="M361" s="252"/>
      <c r="N361" s="253"/>
      <c r="O361" s="253"/>
      <c r="P361" s="253"/>
      <c r="Q361" s="253"/>
      <c r="R361" s="253"/>
      <c r="S361" s="253"/>
      <c r="T361" s="254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5" t="s">
        <v>137</v>
      </c>
      <c r="AU361" s="255" t="s">
        <v>86</v>
      </c>
      <c r="AV361" s="14" t="s">
        <v>86</v>
      </c>
      <c r="AW361" s="14" t="s">
        <v>4</v>
      </c>
      <c r="AX361" s="14" t="s">
        <v>84</v>
      </c>
      <c r="AY361" s="255" t="s">
        <v>128</v>
      </c>
    </row>
    <row r="362" s="2" customFormat="1" ht="24.15" customHeight="1">
      <c r="A362" s="39"/>
      <c r="B362" s="40"/>
      <c r="C362" s="220" t="s">
        <v>673</v>
      </c>
      <c r="D362" s="220" t="s">
        <v>131</v>
      </c>
      <c r="E362" s="221" t="s">
        <v>674</v>
      </c>
      <c r="F362" s="222" t="s">
        <v>675</v>
      </c>
      <c r="G362" s="223" t="s">
        <v>249</v>
      </c>
      <c r="H362" s="224">
        <v>56.457999999999998</v>
      </c>
      <c r="I362" s="225"/>
      <c r="J362" s="226">
        <f>ROUND(I362*H362,2)</f>
        <v>0</v>
      </c>
      <c r="K362" s="227"/>
      <c r="L362" s="45"/>
      <c r="M362" s="228" t="s">
        <v>1</v>
      </c>
      <c r="N362" s="229" t="s">
        <v>41</v>
      </c>
      <c r="O362" s="92"/>
      <c r="P362" s="230">
        <f>O362*H362</f>
        <v>0</v>
      </c>
      <c r="Q362" s="230">
        <v>2.4327899999999998</v>
      </c>
      <c r="R362" s="230">
        <f>Q362*H362</f>
        <v>137.35045781999997</v>
      </c>
      <c r="S362" s="230">
        <v>0</v>
      </c>
      <c r="T362" s="231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32" t="s">
        <v>135</v>
      </c>
      <c r="AT362" s="232" t="s">
        <v>131</v>
      </c>
      <c r="AU362" s="232" t="s">
        <v>86</v>
      </c>
      <c r="AY362" s="18" t="s">
        <v>128</v>
      </c>
      <c r="BE362" s="233">
        <f>IF(N362="základní",J362,0)</f>
        <v>0</v>
      </c>
      <c r="BF362" s="233">
        <f>IF(N362="snížená",J362,0)</f>
        <v>0</v>
      </c>
      <c r="BG362" s="233">
        <f>IF(N362="zákl. přenesená",J362,0)</f>
        <v>0</v>
      </c>
      <c r="BH362" s="233">
        <f>IF(N362="sníž. přenesená",J362,0)</f>
        <v>0</v>
      </c>
      <c r="BI362" s="233">
        <f>IF(N362="nulová",J362,0)</f>
        <v>0</v>
      </c>
      <c r="BJ362" s="18" t="s">
        <v>84</v>
      </c>
      <c r="BK362" s="233">
        <f>ROUND(I362*H362,2)</f>
        <v>0</v>
      </c>
      <c r="BL362" s="18" t="s">
        <v>135</v>
      </c>
      <c r="BM362" s="232" t="s">
        <v>676</v>
      </c>
    </row>
    <row r="363" s="13" customFormat="1">
      <c r="A363" s="13"/>
      <c r="B363" s="234"/>
      <c r="C363" s="235"/>
      <c r="D363" s="236" t="s">
        <v>137</v>
      </c>
      <c r="E363" s="237" t="s">
        <v>1</v>
      </c>
      <c r="F363" s="238" t="s">
        <v>677</v>
      </c>
      <c r="G363" s="235"/>
      <c r="H363" s="237" t="s">
        <v>1</v>
      </c>
      <c r="I363" s="239"/>
      <c r="J363" s="235"/>
      <c r="K363" s="235"/>
      <c r="L363" s="240"/>
      <c r="M363" s="241"/>
      <c r="N363" s="242"/>
      <c r="O363" s="242"/>
      <c r="P363" s="242"/>
      <c r="Q363" s="242"/>
      <c r="R363" s="242"/>
      <c r="S363" s="242"/>
      <c r="T363" s="24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4" t="s">
        <v>137</v>
      </c>
      <c r="AU363" s="244" t="s">
        <v>86</v>
      </c>
      <c r="AV363" s="13" t="s">
        <v>84</v>
      </c>
      <c r="AW363" s="13" t="s">
        <v>32</v>
      </c>
      <c r="AX363" s="13" t="s">
        <v>76</v>
      </c>
      <c r="AY363" s="244" t="s">
        <v>128</v>
      </c>
    </row>
    <row r="364" s="13" customFormat="1">
      <c r="A364" s="13"/>
      <c r="B364" s="234"/>
      <c r="C364" s="235"/>
      <c r="D364" s="236" t="s">
        <v>137</v>
      </c>
      <c r="E364" s="237" t="s">
        <v>1</v>
      </c>
      <c r="F364" s="238" t="s">
        <v>678</v>
      </c>
      <c r="G364" s="235"/>
      <c r="H364" s="237" t="s">
        <v>1</v>
      </c>
      <c r="I364" s="239"/>
      <c r="J364" s="235"/>
      <c r="K364" s="235"/>
      <c r="L364" s="240"/>
      <c r="M364" s="241"/>
      <c r="N364" s="242"/>
      <c r="O364" s="242"/>
      <c r="P364" s="242"/>
      <c r="Q364" s="242"/>
      <c r="R364" s="242"/>
      <c r="S364" s="242"/>
      <c r="T364" s="24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4" t="s">
        <v>137</v>
      </c>
      <c r="AU364" s="244" t="s">
        <v>86</v>
      </c>
      <c r="AV364" s="13" t="s">
        <v>84</v>
      </c>
      <c r="AW364" s="13" t="s">
        <v>32</v>
      </c>
      <c r="AX364" s="13" t="s">
        <v>76</v>
      </c>
      <c r="AY364" s="244" t="s">
        <v>128</v>
      </c>
    </row>
    <row r="365" s="14" customFormat="1">
      <c r="A365" s="14"/>
      <c r="B365" s="245"/>
      <c r="C365" s="246"/>
      <c r="D365" s="236" t="s">
        <v>137</v>
      </c>
      <c r="E365" s="247" t="s">
        <v>1</v>
      </c>
      <c r="F365" s="248" t="s">
        <v>679</v>
      </c>
      <c r="G365" s="246"/>
      <c r="H365" s="249">
        <v>56.457999999999998</v>
      </c>
      <c r="I365" s="250"/>
      <c r="J365" s="246"/>
      <c r="K365" s="246"/>
      <c r="L365" s="251"/>
      <c r="M365" s="252"/>
      <c r="N365" s="253"/>
      <c r="O365" s="253"/>
      <c r="P365" s="253"/>
      <c r="Q365" s="253"/>
      <c r="R365" s="253"/>
      <c r="S365" s="253"/>
      <c r="T365" s="254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5" t="s">
        <v>137</v>
      </c>
      <c r="AU365" s="255" t="s">
        <v>86</v>
      </c>
      <c r="AV365" s="14" t="s">
        <v>86</v>
      </c>
      <c r="AW365" s="14" t="s">
        <v>32</v>
      </c>
      <c r="AX365" s="14" t="s">
        <v>84</v>
      </c>
      <c r="AY365" s="255" t="s">
        <v>128</v>
      </c>
    </row>
    <row r="366" s="2" customFormat="1" ht="37.8" customHeight="1">
      <c r="A366" s="39"/>
      <c r="B366" s="40"/>
      <c r="C366" s="220" t="s">
        <v>680</v>
      </c>
      <c r="D366" s="220" t="s">
        <v>131</v>
      </c>
      <c r="E366" s="221" t="s">
        <v>681</v>
      </c>
      <c r="F366" s="222" t="s">
        <v>682</v>
      </c>
      <c r="G366" s="223" t="s">
        <v>320</v>
      </c>
      <c r="H366" s="224">
        <v>1080</v>
      </c>
      <c r="I366" s="225"/>
      <c r="J366" s="226">
        <f>ROUND(I366*H366,2)</f>
        <v>0</v>
      </c>
      <c r="K366" s="227"/>
      <c r="L366" s="45"/>
      <c r="M366" s="228" t="s">
        <v>1</v>
      </c>
      <c r="N366" s="229" t="s">
        <v>41</v>
      </c>
      <c r="O366" s="92"/>
      <c r="P366" s="230">
        <f>O366*H366</f>
        <v>0</v>
      </c>
      <c r="Q366" s="230">
        <v>0</v>
      </c>
      <c r="R366" s="230">
        <f>Q366*H366</f>
        <v>0</v>
      </c>
      <c r="S366" s="230">
        <v>0</v>
      </c>
      <c r="T366" s="231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32" t="s">
        <v>135</v>
      </c>
      <c r="AT366" s="232" t="s">
        <v>131</v>
      </c>
      <c r="AU366" s="232" t="s">
        <v>86</v>
      </c>
      <c r="AY366" s="18" t="s">
        <v>128</v>
      </c>
      <c r="BE366" s="233">
        <f>IF(N366="základní",J366,0)</f>
        <v>0</v>
      </c>
      <c r="BF366" s="233">
        <f>IF(N366="snížená",J366,0)</f>
        <v>0</v>
      </c>
      <c r="BG366" s="233">
        <f>IF(N366="zákl. přenesená",J366,0)</f>
        <v>0</v>
      </c>
      <c r="BH366" s="233">
        <f>IF(N366="sníž. přenesená",J366,0)</f>
        <v>0</v>
      </c>
      <c r="BI366" s="233">
        <f>IF(N366="nulová",J366,0)</f>
        <v>0</v>
      </c>
      <c r="BJ366" s="18" t="s">
        <v>84</v>
      </c>
      <c r="BK366" s="233">
        <f>ROUND(I366*H366,2)</f>
        <v>0</v>
      </c>
      <c r="BL366" s="18" t="s">
        <v>135</v>
      </c>
      <c r="BM366" s="232" t="s">
        <v>683</v>
      </c>
    </row>
    <row r="367" s="13" customFormat="1">
      <c r="A367" s="13"/>
      <c r="B367" s="234"/>
      <c r="C367" s="235"/>
      <c r="D367" s="236" t="s">
        <v>137</v>
      </c>
      <c r="E367" s="237" t="s">
        <v>1</v>
      </c>
      <c r="F367" s="238" t="s">
        <v>684</v>
      </c>
      <c r="G367" s="235"/>
      <c r="H367" s="237" t="s">
        <v>1</v>
      </c>
      <c r="I367" s="239"/>
      <c r="J367" s="235"/>
      <c r="K367" s="235"/>
      <c r="L367" s="240"/>
      <c r="M367" s="241"/>
      <c r="N367" s="242"/>
      <c r="O367" s="242"/>
      <c r="P367" s="242"/>
      <c r="Q367" s="242"/>
      <c r="R367" s="242"/>
      <c r="S367" s="242"/>
      <c r="T367" s="24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4" t="s">
        <v>137</v>
      </c>
      <c r="AU367" s="244" t="s">
        <v>86</v>
      </c>
      <c r="AV367" s="13" t="s">
        <v>84</v>
      </c>
      <c r="AW367" s="13" t="s">
        <v>32</v>
      </c>
      <c r="AX367" s="13" t="s">
        <v>76</v>
      </c>
      <c r="AY367" s="244" t="s">
        <v>128</v>
      </c>
    </row>
    <row r="368" s="13" customFormat="1">
      <c r="A368" s="13"/>
      <c r="B368" s="234"/>
      <c r="C368" s="235"/>
      <c r="D368" s="236" t="s">
        <v>137</v>
      </c>
      <c r="E368" s="237" t="s">
        <v>1</v>
      </c>
      <c r="F368" s="238" t="s">
        <v>678</v>
      </c>
      <c r="G368" s="235"/>
      <c r="H368" s="237" t="s">
        <v>1</v>
      </c>
      <c r="I368" s="239"/>
      <c r="J368" s="235"/>
      <c r="K368" s="235"/>
      <c r="L368" s="240"/>
      <c r="M368" s="241"/>
      <c r="N368" s="242"/>
      <c r="O368" s="242"/>
      <c r="P368" s="242"/>
      <c r="Q368" s="242"/>
      <c r="R368" s="242"/>
      <c r="S368" s="242"/>
      <c r="T368" s="24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4" t="s">
        <v>137</v>
      </c>
      <c r="AU368" s="244" t="s">
        <v>86</v>
      </c>
      <c r="AV368" s="13" t="s">
        <v>84</v>
      </c>
      <c r="AW368" s="13" t="s">
        <v>32</v>
      </c>
      <c r="AX368" s="13" t="s">
        <v>76</v>
      </c>
      <c r="AY368" s="244" t="s">
        <v>128</v>
      </c>
    </row>
    <row r="369" s="14" customFormat="1">
      <c r="A369" s="14"/>
      <c r="B369" s="245"/>
      <c r="C369" s="246"/>
      <c r="D369" s="236" t="s">
        <v>137</v>
      </c>
      <c r="E369" s="247" t="s">
        <v>1</v>
      </c>
      <c r="F369" s="248" t="s">
        <v>685</v>
      </c>
      <c r="G369" s="246"/>
      <c r="H369" s="249">
        <v>1080</v>
      </c>
      <c r="I369" s="250"/>
      <c r="J369" s="246"/>
      <c r="K369" s="246"/>
      <c r="L369" s="251"/>
      <c r="M369" s="252"/>
      <c r="N369" s="253"/>
      <c r="O369" s="253"/>
      <c r="P369" s="253"/>
      <c r="Q369" s="253"/>
      <c r="R369" s="253"/>
      <c r="S369" s="253"/>
      <c r="T369" s="254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5" t="s">
        <v>137</v>
      </c>
      <c r="AU369" s="255" t="s">
        <v>86</v>
      </c>
      <c r="AV369" s="14" t="s">
        <v>86</v>
      </c>
      <c r="AW369" s="14" t="s">
        <v>32</v>
      </c>
      <c r="AX369" s="14" t="s">
        <v>84</v>
      </c>
      <c r="AY369" s="255" t="s">
        <v>128</v>
      </c>
    </row>
    <row r="370" s="12" customFormat="1" ht="22.8" customHeight="1">
      <c r="A370" s="12"/>
      <c r="B370" s="204"/>
      <c r="C370" s="205"/>
      <c r="D370" s="206" t="s">
        <v>75</v>
      </c>
      <c r="E370" s="218" t="s">
        <v>146</v>
      </c>
      <c r="F370" s="218" t="s">
        <v>686</v>
      </c>
      <c r="G370" s="205"/>
      <c r="H370" s="205"/>
      <c r="I370" s="208"/>
      <c r="J370" s="219">
        <f>BK370</f>
        <v>0</v>
      </c>
      <c r="K370" s="205"/>
      <c r="L370" s="210"/>
      <c r="M370" s="211"/>
      <c r="N370" s="212"/>
      <c r="O370" s="212"/>
      <c r="P370" s="213">
        <f>SUM(P371:P378)</f>
        <v>0</v>
      </c>
      <c r="Q370" s="212"/>
      <c r="R370" s="213">
        <f>SUM(R371:R378)</f>
        <v>4.6815650000000009</v>
      </c>
      <c r="S370" s="212"/>
      <c r="T370" s="214">
        <f>SUM(T371:T378)</f>
        <v>0</v>
      </c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R370" s="215" t="s">
        <v>84</v>
      </c>
      <c r="AT370" s="216" t="s">
        <v>75</v>
      </c>
      <c r="AU370" s="216" t="s">
        <v>84</v>
      </c>
      <c r="AY370" s="215" t="s">
        <v>128</v>
      </c>
      <c r="BK370" s="217">
        <f>SUM(BK371:BK378)</f>
        <v>0</v>
      </c>
    </row>
    <row r="371" s="2" customFormat="1" ht="33" customHeight="1">
      <c r="A371" s="39"/>
      <c r="B371" s="40"/>
      <c r="C371" s="220" t="s">
        <v>687</v>
      </c>
      <c r="D371" s="220" t="s">
        <v>131</v>
      </c>
      <c r="E371" s="221" t="s">
        <v>688</v>
      </c>
      <c r="F371" s="222" t="s">
        <v>689</v>
      </c>
      <c r="G371" s="223" t="s">
        <v>449</v>
      </c>
      <c r="H371" s="224">
        <v>9.5</v>
      </c>
      <c r="I371" s="225"/>
      <c r="J371" s="226">
        <f>ROUND(I371*H371,2)</f>
        <v>0</v>
      </c>
      <c r="K371" s="227"/>
      <c r="L371" s="45"/>
      <c r="M371" s="228" t="s">
        <v>1</v>
      </c>
      <c r="N371" s="229" t="s">
        <v>41</v>
      </c>
      <c r="O371" s="92"/>
      <c r="P371" s="230">
        <f>O371*H371</f>
        <v>0</v>
      </c>
      <c r="Q371" s="230">
        <v>0.24127000000000001</v>
      </c>
      <c r="R371" s="230">
        <f>Q371*H371</f>
        <v>2.292065</v>
      </c>
      <c r="S371" s="230">
        <v>0</v>
      </c>
      <c r="T371" s="231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32" t="s">
        <v>135</v>
      </c>
      <c r="AT371" s="232" t="s">
        <v>131</v>
      </c>
      <c r="AU371" s="232" t="s">
        <v>86</v>
      </c>
      <c r="AY371" s="18" t="s">
        <v>128</v>
      </c>
      <c r="BE371" s="233">
        <f>IF(N371="základní",J371,0)</f>
        <v>0</v>
      </c>
      <c r="BF371" s="233">
        <f>IF(N371="snížená",J371,0)</f>
        <v>0</v>
      </c>
      <c r="BG371" s="233">
        <f>IF(N371="zákl. přenesená",J371,0)</f>
        <v>0</v>
      </c>
      <c r="BH371" s="233">
        <f>IF(N371="sníž. přenesená",J371,0)</f>
        <v>0</v>
      </c>
      <c r="BI371" s="233">
        <f>IF(N371="nulová",J371,0)</f>
        <v>0</v>
      </c>
      <c r="BJ371" s="18" t="s">
        <v>84</v>
      </c>
      <c r="BK371" s="233">
        <f>ROUND(I371*H371,2)</f>
        <v>0</v>
      </c>
      <c r="BL371" s="18" t="s">
        <v>135</v>
      </c>
      <c r="BM371" s="232" t="s">
        <v>690</v>
      </c>
    </row>
    <row r="372" s="14" customFormat="1">
      <c r="A372" s="14"/>
      <c r="B372" s="245"/>
      <c r="C372" s="246"/>
      <c r="D372" s="236" t="s">
        <v>137</v>
      </c>
      <c r="E372" s="247" t="s">
        <v>1</v>
      </c>
      <c r="F372" s="248" t="s">
        <v>691</v>
      </c>
      <c r="G372" s="246"/>
      <c r="H372" s="249">
        <v>9.5</v>
      </c>
      <c r="I372" s="250"/>
      <c r="J372" s="246"/>
      <c r="K372" s="246"/>
      <c r="L372" s="251"/>
      <c r="M372" s="252"/>
      <c r="N372" s="253"/>
      <c r="O372" s="253"/>
      <c r="P372" s="253"/>
      <c r="Q372" s="253"/>
      <c r="R372" s="253"/>
      <c r="S372" s="253"/>
      <c r="T372" s="254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5" t="s">
        <v>137</v>
      </c>
      <c r="AU372" s="255" t="s">
        <v>86</v>
      </c>
      <c r="AV372" s="14" t="s">
        <v>86</v>
      </c>
      <c r="AW372" s="14" t="s">
        <v>32</v>
      </c>
      <c r="AX372" s="14" t="s">
        <v>84</v>
      </c>
      <c r="AY372" s="255" t="s">
        <v>128</v>
      </c>
    </row>
    <row r="373" s="2" customFormat="1" ht="16.5" customHeight="1">
      <c r="A373" s="39"/>
      <c r="B373" s="40"/>
      <c r="C373" s="270" t="s">
        <v>692</v>
      </c>
      <c r="D373" s="270" t="s">
        <v>279</v>
      </c>
      <c r="E373" s="271" t="s">
        <v>693</v>
      </c>
      <c r="F373" s="272" t="s">
        <v>694</v>
      </c>
      <c r="G373" s="273" t="s">
        <v>367</v>
      </c>
      <c r="H373" s="274">
        <v>32.450000000000003</v>
      </c>
      <c r="I373" s="275"/>
      <c r="J373" s="276">
        <f>ROUND(I373*H373,2)</f>
        <v>0</v>
      </c>
      <c r="K373" s="277"/>
      <c r="L373" s="278"/>
      <c r="M373" s="279" t="s">
        <v>1</v>
      </c>
      <c r="N373" s="280" t="s">
        <v>41</v>
      </c>
      <c r="O373" s="92"/>
      <c r="P373" s="230">
        <f>O373*H373</f>
        <v>0</v>
      </c>
      <c r="Q373" s="230">
        <v>0.050000000000000003</v>
      </c>
      <c r="R373" s="230">
        <f>Q373*H373</f>
        <v>1.6225000000000003</v>
      </c>
      <c r="S373" s="230">
        <v>0</v>
      </c>
      <c r="T373" s="231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32" t="s">
        <v>175</v>
      </c>
      <c r="AT373" s="232" t="s">
        <v>279</v>
      </c>
      <c r="AU373" s="232" t="s">
        <v>86</v>
      </c>
      <c r="AY373" s="18" t="s">
        <v>128</v>
      </c>
      <c r="BE373" s="233">
        <f>IF(N373="základní",J373,0)</f>
        <v>0</v>
      </c>
      <c r="BF373" s="233">
        <f>IF(N373="snížená",J373,0)</f>
        <v>0</v>
      </c>
      <c r="BG373" s="233">
        <f>IF(N373="zákl. přenesená",J373,0)</f>
        <v>0</v>
      </c>
      <c r="BH373" s="233">
        <f>IF(N373="sníž. přenesená",J373,0)</f>
        <v>0</v>
      </c>
      <c r="BI373" s="233">
        <f>IF(N373="nulová",J373,0)</f>
        <v>0</v>
      </c>
      <c r="BJ373" s="18" t="s">
        <v>84</v>
      </c>
      <c r="BK373" s="233">
        <f>ROUND(I373*H373,2)</f>
        <v>0</v>
      </c>
      <c r="BL373" s="18" t="s">
        <v>135</v>
      </c>
      <c r="BM373" s="232" t="s">
        <v>695</v>
      </c>
    </row>
    <row r="374" s="14" customFormat="1">
      <c r="A374" s="14"/>
      <c r="B374" s="245"/>
      <c r="C374" s="246"/>
      <c r="D374" s="236" t="s">
        <v>137</v>
      </c>
      <c r="E374" s="247" t="s">
        <v>1</v>
      </c>
      <c r="F374" s="248" t="s">
        <v>696</v>
      </c>
      <c r="G374" s="246"/>
      <c r="H374" s="249">
        <v>5.5</v>
      </c>
      <c r="I374" s="250"/>
      <c r="J374" s="246"/>
      <c r="K374" s="246"/>
      <c r="L374" s="251"/>
      <c r="M374" s="252"/>
      <c r="N374" s="253"/>
      <c r="O374" s="253"/>
      <c r="P374" s="253"/>
      <c r="Q374" s="253"/>
      <c r="R374" s="253"/>
      <c r="S374" s="253"/>
      <c r="T374" s="254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5" t="s">
        <v>137</v>
      </c>
      <c r="AU374" s="255" t="s">
        <v>86</v>
      </c>
      <c r="AV374" s="14" t="s">
        <v>86</v>
      </c>
      <c r="AW374" s="14" t="s">
        <v>32</v>
      </c>
      <c r="AX374" s="14" t="s">
        <v>84</v>
      </c>
      <c r="AY374" s="255" t="s">
        <v>128</v>
      </c>
    </row>
    <row r="375" s="14" customFormat="1">
      <c r="A375" s="14"/>
      <c r="B375" s="245"/>
      <c r="C375" s="246"/>
      <c r="D375" s="236" t="s">
        <v>137</v>
      </c>
      <c r="E375" s="246"/>
      <c r="F375" s="248" t="s">
        <v>697</v>
      </c>
      <c r="G375" s="246"/>
      <c r="H375" s="249">
        <v>32.450000000000003</v>
      </c>
      <c r="I375" s="250"/>
      <c r="J375" s="246"/>
      <c r="K375" s="246"/>
      <c r="L375" s="251"/>
      <c r="M375" s="252"/>
      <c r="N375" s="253"/>
      <c r="O375" s="253"/>
      <c r="P375" s="253"/>
      <c r="Q375" s="253"/>
      <c r="R375" s="253"/>
      <c r="S375" s="253"/>
      <c r="T375" s="254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5" t="s">
        <v>137</v>
      </c>
      <c r="AU375" s="255" t="s">
        <v>86</v>
      </c>
      <c r="AV375" s="14" t="s">
        <v>86</v>
      </c>
      <c r="AW375" s="14" t="s">
        <v>4</v>
      </c>
      <c r="AX375" s="14" t="s">
        <v>84</v>
      </c>
      <c r="AY375" s="255" t="s">
        <v>128</v>
      </c>
    </row>
    <row r="376" s="2" customFormat="1" ht="16.5" customHeight="1">
      <c r="A376" s="39"/>
      <c r="B376" s="40"/>
      <c r="C376" s="270" t="s">
        <v>698</v>
      </c>
      <c r="D376" s="270" t="s">
        <v>279</v>
      </c>
      <c r="E376" s="271" t="s">
        <v>699</v>
      </c>
      <c r="F376" s="272" t="s">
        <v>700</v>
      </c>
      <c r="G376" s="273" t="s">
        <v>367</v>
      </c>
      <c r="H376" s="274">
        <v>23.600000000000001</v>
      </c>
      <c r="I376" s="275"/>
      <c r="J376" s="276">
        <f>ROUND(I376*H376,2)</f>
        <v>0</v>
      </c>
      <c r="K376" s="277"/>
      <c r="L376" s="278"/>
      <c r="M376" s="279" t="s">
        <v>1</v>
      </c>
      <c r="N376" s="280" t="s">
        <v>41</v>
      </c>
      <c r="O376" s="92"/>
      <c r="P376" s="230">
        <f>O376*H376</f>
        <v>0</v>
      </c>
      <c r="Q376" s="230">
        <v>0.032500000000000001</v>
      </c>
      <c r="R376" s="230">
        <f>Q376*H376</f>
        <v>0.76700000000000013</v>
      </c>
      <c r="S376" s="230">
        <v>0</v>
      </c>
      <c r="T376" s="231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32" t="s">
        <v>175</v>
      </c>
      <c r="AT376" s="232" t="s">
        <v>279</v>
      </c>
      <c r="AU376" s="232" t="s">
        <v>86</v>
      </c>
      <c r="AY376" s="18" t="s">
        <v>128</v>
      </c>
      <c r="BE376" s="233">
        <f>IF(N376="základní",J376,0)</f>
        <v>0</v>
      </c>
      <c r="BF376" s="233">
        <f>IF(N376="snížená",J376,0)</f>
        <v>0</v>
      </c>
      <c r="BG376" s="233">
        <f>IF(N376="zákl. přenesená",J376,0)</f>
        <v>0</v>
      </c>
      <c r="BH376" s="233">
        <f>IF(N376="sníž. přenesená",J376,0)</f>
        <v>0</v>
      </c>
      <c r="BI376" s="233">
        <f>IF(N376="nulová",J376,0)</f>
        <v>0</v>
      </c>
      <c r="BJ376" s="18" t="s">
        <v>84</v>
      </c>
      <c r="BK376" s="233">
        <f>ROUND(I376*H376,2)</f>
        <v>0</v>
      </c>
      <c r="BL376" s="18" t="s">
        <v>135</v>
      </c>
      <c r="BM376" s="232" t="s">
        <v>701</v>
      </c>
    </row>
    <row r="377" s="14" customFormat="1">
      <c r="A377" s="14"/>
      <c r="B377" s="245"/>
      <c r="C377" s="246"/>
      <c r="D377" s="236" t="s">
        <v>137</v>
      </c>
      <c r="E377" s="247" t="s">
        <v>1</v>
      </c>
      <c r="F377" s="248" t="s">
        <v>135</v>
      </c>
      <c r="G377" s="246"/>
      <c r="H377" s="249">
        <v>4</v>
      </c>
      <c r="I377" s="250"/>
      <c r="J377" s="246"/>
      <c r="K377" s="246"/>
      <c r="L377" s="251"/>
      <c r="M377" s="252"/>
      <c r="N377" s="253"/>
      <c r="O377" s="253"/>
      <c r="P377" s="253"/>
      <c r="Q377" s="253"/>
      <c r="R377" s="253"/>
      <c r="S377" s="253"/>
      <c r="T377" s="254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5" t="s">
        <v>137</v>
      </c>
      <c r="AU377" s="255" t="s">
        <v>86</v>
      </c>
      <c r="AV377" s="14" t="s">
        <v>86</v>
      </c>
      <c r="AW377" s="14" t="s">
        <v>32</v>
      </c>
      <c r="AX377" s="14" t="s">
        <v>84</v>
      </c>
      <c r="AY377" s="255" t="s">
        <v>128</v>
      </c>
    </row>
    <row r="378" s="14" customFormat="1">
      <c r="A378" s="14"/>
      <c r="B378" s="245"/>
      <c r="C378" s="246"/>
      <c r="D378" s="236" t="s">
        <v>137</v>
      </c>
      <c r="E378" s="246"/>
      <c r="F378" s="248" t="s">
        <v>702</v>
      </c>
      <c r="G378" s="246"/>
      <c r="H378" s="249">
        <v>23.600000000000001</v>
      </c>
      <c r="I378" s="250"/>
      <c r="J378" s="246"/>
      <c r="K378" s="246"/>
      <c r="L378" s="251"/>
      <c r="M378" s="252"/>
      <c r="N378" s="253"/>
      <c r="O378" s="253"/>
      <c r="P378" s="253"/>
      <c r="Q378" s="253"/>
      <c r="R378" s="253"/>
      <c r="S378" s="253"/>
      <c r="T378" s="254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5" t="s">
        <v>137</v>
      </c>
      <c r="AU378" s="255" t="s">
        <v>86</v>
      </c>
      <c r="AV378" s="14" t="s">
        <v>86</v>
      </c>
      <c r="AW378" s="14" t="s">
        <v>4</v>
      </c>
      <c r="AX378" s="14" t="s">
        <v>84</v>
      </c>
      <c r="AY378" s="255" t="s">
        <v>128</v>
      </c>
    </row>
    <row r="379" s="12" customFormat="1" ht="22.8" customHeight="1">
      <c r="A379" s="12"/>
      <c r="B379" s="204"/>
      <c r="C379" s="205"/>
      <c r="D379" s="206" t="s">
        <v>75</v>
      </c>
      <c r="E379" s="218" t="s">
        <v>135</v>
      </c>
      <c r="F379" s="218" t="s">
        <v>703</v>
      </c>
      <c r="G379" s="205"/>
      <c r="H379" s="205"/>
      <c r="I379" s="208"/>
      <c r="J379" s="219">
        <f>BK379</f>
        <v>0</v>
      </c>
      <c r="K379" s="205"/>
      <c r="L379" s="210"/>
      <c r="M379" s="211"/>
      <c r="N379" s="212"/>
      <c r="O379" s="212"/>
      <c r="P379" s="213">
        <f>SUM(P380:P389)</f>
        <v>0</v>
      </c>
      <c r="Q379" s="212"/>
      <c r="R379" s="213">
        <f>SUM(R380:R389)</f>
        <v>4.5118399999999994</v>
      </c>
      <c r="S379" s="212"/>
      <c r="T379" s="214">
        <f>SUM(T380:T389)</f>
        <v>0</v>
      </c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R379" s="215" t="s">
        <v>84</v>
      </c>
      <c r="AT379" s="216" t="s">
        <v>75</v>
      </c>
      <c r="AU379" s="216" t="s">
        <v>84</v>
      </c>
      <c r="AY379" s="215" t="s">
        <v>128</v>
      </c>
      <c r="BK379" s="217">
        <f>SUM(BK380:BK389)</f>
        <v>0</v>
      </c>
    </row>
    <row r="380" s="2" customFormat="1" ht="33" customHeight="1">
      <c r="A380" s="39"/>
      <c r="B380" s="40"/>
      <c r="C380" s="220" t="s">
        <v>704</v>
      </c>
      <c r="D380" s="220" t="s">
        <v>131</v>
      </c>
      <c r="E380" s="221" t="s">
        <v>705</v>
      </c>
      <c r="F380" s="222" t="s">
        <v>706</v>
      </c>
      <c r="G380" s="223" t="s">
        <v>249</v>
      </c>
      <c r="H380" s="224">
        <v>1.8799999999999999</v>
      </c>
      <c r="I380" s="225"/>
      <c r="J380" s="226">
        <f>ROUND(I380*H380,2)</f>
        <v>0</v>
      </c>
      <c r="K380" s="227"/>
      <c r="L380" s="45"/>
      <c r="M380" s="228" t="s">
        <v>1</v>
      </c>
      <c r="N380" s="229" t="s">
        <v>41</v>
      </c>
      <c r="O380" s="92"/>
      <c r="P380" s="230">
        <f>O380*H380</f>
        <v>0</v>
      </c>
      <c r="Q380" s="230">
        <v>0</v>
      </c>
      <c r="R380" s="230">
        <f>Q380*H380</f>
        <v>0</v>
      </c>
      <c r="S380" s="230">
        <v>0</v>
      </c>
      <c r="T380" s="231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32" t="s">
        <v>135</v>
      </c>
      <c r="AT380" s="232" t="s">
        <v>131</v>
      </c>
      <c r="AU380" s="232" t="s">
        <v>86</v>
      </c>
      <c r="AY380" s="18" t="s">
        <v>128</v>
      </c>
      <c r="BE380" s="233">
        <f>IF(N380="základní",J380,0)</f>
        <v>0</v>
      </c>
      <c r="BF380" s="233">
        <f>IF(N380="snížená",J380,0)</f>
        <v>0</v>
      </c>
      <c r="BG380" s="233">
        <f>IF(N380="zákl. přenesená",J380,0)</f>
        <v>0</v>
      </c>
      <c r="BH380" s="233">
        <f>IF(N380="sníž. přenesená",J380,0)</f>
        <v>0</v>
      </c>
      <c r="BI380" s="233">
        <f>IF(N380="nulová",J380,0)</f>
        <v>0</v>
      </c>
      <c r="BJ380" s="18" t="s">
        <v>84</v>
      </c>
      <c r="BK380" s="233">
        <f>ROUND(I380*H380,2)</f>
        <v>0</v>
      </c>
      <c r="BL380" s="18" t="s">
        <v>135</v>
      </c>
      <c r="BM380" s="232" t="s">
        <v>707</v>
      </c>
    </row>
    <row r="381" s="13" customFormat="1">
      <c r="A381" s="13"/>
      <c r="B381" s="234"/>
      <c r="C381" s="235"/>
      <c r="D381" s="236" t="s">
        <v>137</v>
      </c>
      <c r="E381" s="237" t="s">
        <v>1</v>
      </c>
      <c r="F381" s="238" t="s">
        <v>708</v>
      </c>
      <c r="G381" s="235"/>
      <c r="H381" s="237" t="s">
        <v>1</v>
      </c>
      <c r="I381" s="239"/>
      <c r="J381" s="235"/>
      <c r="K381" s="235"/>
      <c r="L381" s="240"/>
      <c r="M381" s="241"/>
      <c r="N381" s="242"/>
      <c r="O381" s="242"/>
      <c r="P381" s="242"/>
      <c r="Q381" s="242"/>
      <c r="R381" s="242"/>
      <c r="S381" s="242"/>
      <c r="T381" s="24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4" t="s">
        <v>137</v>
      </c>
      <c r="AU381" s="244" t="s">
        <v>86</v>
      </c>
      <c r="AV381" s="13" t="s">
        <v>84</v>
      </c>
      <c r="AW381" s="13" t="s">
        <v>32</v>
      </c>
      <c r="AX381" s="13" t="s">
        <v>76</v>
      </c>
      <c r="AY381" s="244" t="s">
        <v>128</v>
      </c>
    </row>
    <row r="382" s="14" customFormat="1">
      <c r="A382" s="14"/>
      <c r="B382" s="245"/>
      <c r="C382" s="246"/>
      <c r="D382" s="236" t="s">
        <v>137</v>
      </c>
      <c r="E382" s="247" t="s">
        <v>1</v>
      </c>
      <c r="F382" s="248" t="s">
        <v>709</v>
      </c>
      <c r="G382" s="246"/>
      <c r="H382" s="249">
        <v>1.8799999999999999</v>
      </c>
      <c r="I382" s="250"/>
      <c r="J382" s="246"/>
      <c r="K382" s="246"/>
      <c r="L382" s="251"/>
      <c r="M382" s="252"/>
      <c r="N382" s="253"/>
      <c r="O382" s="253"/>
      <c r="P382" s="253"/>
      <c r="Q382" s="253"/>
      <c r="R382" s="253"/>
      <c r="S382" s="253"/>
      <c r="T382" s="254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5" t="s">
        <v>137</v>
      </c>
      <c r="AU382" s="255" t="s">
        <v>86</v>
      </c>
      <c r="AV382" s="14" t="s">
        <v>86</v>
      </c>
      <c r="AW382" s="14" t="s">
        <v>32</v>
      </c>
      <c r="AX382" s="14" t="s">
        <v>84</v>
      </c>
      <c r="AY382" s="255" t="s">
        <v>128</v>
      </c>
    </row>
    <row r="383" s="2" customFormat="1" ht="24.15" customHeight="1">
      <c r="A383" s="39"/>
      <c r="B383" s="40"/>
      <c r="C383" s="220" t="s">
        <v>710</v>
      </c>
      <c r="D383" s="220" t="s">
        <v>131</v>
      </c>
      <c r="E383" s="221" t="s">
        <v>711</v>
      </c>
      <c r="F383" s="222" t="s">
        <v>712</v>
      </c>
      <c r="G383" s="223" t="s">
        <v>367</v>
      </c>
      <c r="H383" s="224">
        <v>8</v>
      </c>
      <c r="I383" s="225"/>
      <c r="J383" s="226">
        <f>ROUND(I383*H383,2)</f>
        <v>0</v>
      </c>
      <c r="K383" s="227"/>
      <c r="L383" s="45"/>
      <c r="M383" s="228" t="s">
        <v>1</v>
      </c>
      <c r="N383" s="229" t="s">
        <v>41</v>
      </c>
      <c r="O383" s="92"/>
      <c r="P383" s="230">
        <f>O383*H383</f>
        <v>0</v>
      </c>
      <c r="Q383" s="230">
        <v>0.22394</v>
      </c>
      <c r="R383" s="230">
        <f>Q383*H383</f>
        <v>1.79152</v>
      </c>
      <c r="S383" s="230">
        <v>0</v>
      </c>
      <c r="T383" s="231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32" t="s">
        <v>135</v>
      </c>
      <c r="AT383" s="232" t="s">
        <v>131</v>
      </c>
      <c r="AU383" s="232" t="s">
        <v>86</v>
      </c>
      <c r="AY383" s="18" t="s">
        <v>128</v>
      </c>
      <c r="BE383" s="233">
        <f>IF(N383="základní",J383,0)</f>
        <v>0</v>
      </c>
      <c r="BF383" s="233">
        <f>IF(N383="snížená",J383,0)</f>
        <v>0</v>
      </c>
      <c r="BG383" s="233">
        <f>IF(N383="zákl. přenesená",J383,0)</f>
        <v>0</v>
      </c>
      <c r="BH383" s="233">
        <f>IF(N383="sníž. přenesená",J383,0)</f>
        <v>0</v>
      </c>
      <c r="BI383" s="233">
        <f>IF(N383="nulová",J383,0)</f>
        <v>0</v>
      </c>
      <c r="BJ383" s="18" t="s">
        <v>84</v>
      </c>
      <c r="BK383" s="233">
        <f>ROUND(I383*H383,2)</f>
        <v>0</v>
      </c>
      <c r="BL383" s="18" t="s">
        <v>135</v>
      </c>
      <c r="BM383" s="232" t="s">
        <v>713</v>
      </c>
    </row>
    <row r="384" s="14" customFormat="1">
      <c r="A384" s="14"/>
      <c r="B384" s="245"/>
      <c r="C384" s="246"/>
      <c r="D384" s="236" t="s">
        <v>137</v>
      </c>
      <c r="E384" s="247" t="s">
        <v>1</v>
      </c>
      <c r="F384" s="248" t="s">
        <v>714</v>
      </c>
      <c r="G384" s="246"/>
      <c r="H384" s="249">
        <v>8</v>
      </c>
      <c r="I384" s="250"/>
      <c r="J384" s="246"/>
      <c r="K384" s="246"/>
      <c r="L384" s="251"/>
      <c r="M384" s="252"/>
      <c r="N384" s="253"/>
      <c r="O384" s="253"/>
      <c r="P384" s="253"/>
      <c r="Q384" s="253"/>
      <c r="R384" s="253"/>
      <c r="S384" s="253"/>
      <c r="T384" s="254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5" t="s">
        <v>137</v>
      </c>
      <c r="AU384" s="255" t="s">
        <v>86</v>
      </c>
      <c r="AV384" s="14" t="s">
        <v>86</v>
      </c>
      <c r="AW384" s="14" t="s">
        <v>32</v>
      </c>
      <c r="AX384" s="14" t="s">
        <v>84</v>
      </c>
      <c r="AY384" s="255" t="s">
        <v>128</v>
      </c>
    </row>
    <row r="385" s="2" customFormat="1" ht="24.15" customHeight="1">
      <c r="A385" s="39"/>
      <c r="B385" s="40"/>
      <c r="C385" s="270" t="s">
        <v>715</v>
      </c>
      <c r="D385" s="270" t="s">
        <v>279</v>
      </c>
      <c r="E385" s="271" t="s">
        <v>716</v>
      </c>
      <c r="F385" s="272" t="s">
        <v>717</v>
      </c>
      <c r="G385" s="273" t="s">
        <v>367</v>
      </c>
      <c r="H385" s="274">
        <v>8</v>
      </c>
      <c r="I385" s="275"/>
      <c r="J385" s="276">
        <f>ROUND(I385*H385,2)</f>
        <v>0</v>
      </c>
      <c r="K385" s="277"/>
      <c r="L385" s="278"/>
      <c r="M385" s="279" t="s">
        <v>1</v>
      </c>
      <c r="N385" s="280" t="s">
        <v>41</v>
      </c>
      <c r="O385" s="92"/>
      <c r="P385" s="230">
        <f>O385*H385</f>
        <v>0</v>
      </c>
      <c r="Q385" s="230">
        <v>0.052999999999999998</v>
      </c>
      <c r="R385" s="230">
        <f>Q385*H385</f>
        <v>0.42399999999999999</v>
      </c>
      <c r="S385" s="230">
        <v>0</v>
      </c>
      <c r="T385" s="231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32" t="s">
        <v>175</v>
      </c>
      <c r="AT385" s="232" t="s">
        <v>279</v>
      </c>
      <c r="AU385" s="232" t="s">
        <v>86</v>
      </c>
      <c r="AY385" s="18" t="s">
        <v>128</v>
      </c>
      <c r="BE385" s="233">
        <f>IF(N385="základní",J385,0)</f>
        <v>0</v>
      </c>
      <c r="BF385" s="233">
        <f>IF(N385="snížená",J385,0)</f>
        <v>0</v>
      </c>
      <c r="BG385" s="233">
        <f>IF(N385="zákl. přenesená",J385,0)</f>
        <v>0</v>
      </c>
      <c r="BH385" s="233">
        <f>IF(N385="sníž. přenesená",J385,0)</f>
        <v>0</v>
      </c>
      <c r="BI385" s="233">
        <f>IF(N385="nulová",J385,0)</f>
        <v>0</v>
      </c>
      <c r="BJ385" s="18" t="s">
        <v>84</v>
      </c>
      <c r="BK385" s="233">
        <f>ROUND(I385*H385,2)</f>
        <v>0</v>
      </c>
      <c r="BL385" s="18" t="s">
        <v>135</v>
      </c>
      <c r="BM385" s="232" t="s">
        <v>718</v>
      </c>
    </row>
    <row r="386" s="14" customFormat="1">
      <c r="A386" s="14"/>
      <c r="B386" s="245"/>
      <c r="C386" s="246"/>
      <c r="D386" s="236" t="s">
        <v>137</v>
      </c>
      <c r="E386" s="247" t="s">
        <v>1</v>
      </c>
      <c r="F386" s="248" t="s">
        <v>175</v>
      </c>
      <c r="G386" s="246"/>
      <c r="H386" s="249">
        <v>8</v>
      </c>
      <c r="I386" s="250"/>
      <c r="J386" s="246"/>
      <c r="K386" s="246"/>
      <c r="L386" s="251"/>
      <c r="M386" s="252"/>
      <c r="N386" s="253"/>
      <c r="O386" s="253"/>
      <c r="P386" s="253"/>
      <c r="Q386" s="253"/>
      <c r="R386" s="253"/>
      <c r="S386" s="253"/>
      <c r="T386" s="254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5" t="s">
        <v>137</v>
      </c>
      <c r="AU386" s="255" t="s">
        <v>86</v>
      </c>
      <c r="AV386" s="14" t="s">
        <v>86</v>
      </c>
      <c r="AW386" s="14" t="s">
        <v>32</v>
      </c>
      <c r="AX386" s="14" t="s">
        <v>84</v>
      </c>
      <c r="AY386" s="255" t="s">
        <v>128</v>
      </c>
    </row>
    <row r="387" s="2" customFormat="1" ht="44.25" customHeight="1">
      <c r="A387" s="39"/>
      <c r="B387" s="40"/>
      <c r="C387" s="220" t="s">
        <v>719</v>
      </c>
      <c r="D387" s="220" t="s">
        <v>131</v>
      </c>
      <c r="E387" s="221" t="s">
        <v>720</v>
      </c>
      <c r="F387" s="222" t="s">
        <v>721</v>
      </c>
      <c r="G387" s="223" t="s">
        <v>367</v>
      </c>
      <c r="H387" s="224">
        <v>13</v>
      </c>
      <c r="I387" s="225"/>
      <c r="J387" s="226">
        <f>ROUND(I387*H387,2)</f>
        <v>0</v>
      </c>
      <c r="K387" s="227"/>
      <c r="L387" s="45"/>
      <c r="M387" s="228" t="s">
        <v>1</v>
      </c>
      <c r="N387" s="229" t="s">
        <v>41</v>
      </c>
      <c r="O387" s="92"/>
      <c r="P387" s="230">
        <f>O387*H387</f>
        <v>0</v>
      </c>
      <c r="Q387" s="230">
        <v>0.17663999999999999</v>
      </c>
      <c r="R387" s="230">
        <f>Q387*H387</f>
        <v>2.2963199999999997</v>
      </c>
      <c r="S387" s="230">
        <v>0</v>
      </c>
      <c r="T387" s="231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32" t="s">
        <v>135</v>
      </c>
      <c r="AT387" s="232" t="s">
        <v>131</v>
      </c>
      <c r="AU387" s="232" t="s">
        <v>86</v>
      </c>
      <c r="AY387" s="18" t="s">
        <v>128</v>
      </c>
      <c r="BE387" s="233">
        <f>IF(N387="základní",J387,0)</f>
        <v>0</v>
      </c>
      <c r="BF387" s="233">
        <f>IF(N387="snížená",J387,0)</f>
        <v>0</v>
      </c>
      <c r="BG387" s="233">
        <f>IF(N387="zákl. přenesená",J387,0)</f>
        <v>0</v>
      </c>
      <c r="BH387" s="233">
        <f>IF(N387="sníž. přenesená",J387,0)</f>
        <v>0</v>
      </c>
      <c r="BI387" s="233">
        <f>IF(N387="nulová",J387,0)</f>
        <v>0</v>
      </c>
      <c r="BJ387" s="18" t="s">
        <v>84</v>
      </c>
      <c r="BK387" s="233">
        <f>ROUND(I387*H387,2)</f>
        <v>0</v>
      </c>
      <c r="BL387" s="18" t="s">
        <v>135</v>
      </c>
      <c r="BM387" s="232" t="s">
        <v>722</v>
      </c>
    </row>
    <row r="388" s="13" customFormat="1">
      <c r="A388" s="13"/>
      <c r="B388" s="234"/>
      <c r="C388" s="235"/>
      <c r="D388" s="236" t="s">
        <v>137</v>
      </c>
      <c r="E388" s="237" t="s">
        <v>1</v>
      </c>
      <c r="F388" s="238" t="s">
        <v>723</v>
      </c>
      <c r="G388" s="235"/>
      <c r="H388" s="237" t="s">
        <v>1</v>
      </c>
      <c r="I388" s="239"/>
      <c r="J388" s="235"/>
      <c r="K388" s="235"/>
      <c r="L388" s="240"/>
      <c r="M388" s="241"/>
      <c r="N388" s="242"/>
      <c r="O388" s="242"/>
      <c r="P388" s="242"/>
      <c r="Q388" s="242"/>
      <c r="R388" s="242"/>
      <c r="S388" s="242"/>
      <c r="T388" s="243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4" t="s">
        <v>137</v>
      </c>
      <c r="AU388" s="244" t="s">
        <v>86</v>
      </c>
      <c r="AV388" s="13" t="s">
        <v>84</v>
      </c>
      <c r="AW388" s="13" t="s">
        <v>32</v>
      </c>
      <c r="AX388" s="13" t="s">
        <v>76</v>
      </c>
      <c r="AY388" s="244" t="s">
        <v>128</v>
      </c>
    </row>
    <row r="389" s="14" customFormat="1">
      <c r="A389" s="14"/>
      <c r="B389" s="245"/>
      <c r="C389" s="246"/>
      <c r="D389" s="236" t="s">
        <v>137</v>
      </c>
      <c r="E389" s="247" t="s">
        <v>1</v>
      </c>
      <c r="F389" s="248" t="s">
        <v>724</v>
      </c>
      <c r="G389" s="246"/>
      <c r="H389" s="249">
        <v>13</v>
      </c>
      <c r="I389" s="250"/>
      <c r="J389" s="246"/>
      <c r="K389" s="246"/>
      <c r="L389" s="251"/>
      <c r="M389" s="252"/>
      <c r="N389" s="253"/>
      <c r="O389" s="253"/>
      <c r="P389" s="253"/>
      <c r="Q389" s="253"/>
      <c r="R389" s="253"/>
      <c r="S389" s="253"/>
      <c r="T389" s="254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5" t="s">
        <v>137</v>
      </c>
      <c r="AU389" s="255" t="s">
        <v>86</v>
      </c>
      <c r="AV389" s="14" t="s">
        <v>86</v>
      </c>
      <c r="AW389" s="14" t="s">
        <v>32</v>
      </c>
      <c r="AX389" s="14" t="s">
        <v>84</v>
      </c>
      <c r="AY389" s="255" t="s">
        <v>128</v>
      </c>
    </row>
    <row r="390" s="12" customFormat="1" ht="22.8" customHeight="1">
      <c r="A390" s="12"/>
      <c r="B390" s="204"/>
      <c r="C390" s="205"/>
      <c r="D390" s="206" t="s">
        <v>75</v>
      </c>
      <c r="E390" s="218" t="s">
        <v>127</v>
      </c>
      <c r="F390" s="218" t="s">
        <v>725</v>
      </c>
      <c r="G390" s="205"/>
      <c r="H390" s="205"/>
      <c r="I390" s="208"/>
      <c r="J390" s="219">
        <f>BK390</f>
        <v>0</v>
      </c>
      <c r="K390" s="205"/>
      <c r="L390" s="210"/>
      <c r="M390" s="211"/>
      <c r="N390" s="212"/>
      <c r="O390" s="212"/>
      <c r="P390" s="213">
        <f>SUM(P391:P446)</f>
        <v>0</v>
      </c>
      <c r="Q390" s="212"/>
      <c r="R390" s="213">
        <f>SUM(R391:R446)</f>
        <v>182.66687100000002</v>
      </c>
      <c r="S390" s="212"/>
      <c r="T390" s="214">
        <f>SUM(T391:T446)</f>
        <v>0</v>
      </c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R390" s="215" t="s">
        <v>84</v>
      </c>
      <c r="AT390" s="216" t="s">
        <v>75</v>
      </c>
      <c r="AU390" s="216" t="s">
        <v>84</v>
      </c>
      <c r="AY390" s="215" t="s">
        <v>128</v>
      </c>
      <c r="BK390" s="217">
        <f>SUM(BK391:BK446)</f>
        <v>0</v>
      </c>
    </row>
    <row r="391" s="2" customFormat="1" ht="24.15" customHeight="1">
      <c r="A391" s="39"/>
      <c r="B391" s="40"/>
      <c r="C391" s="220" t="s">
        <v>726</v>
      </c>
      <c r="D391" s="220" t="s">
        <v>131</v>
      </c>
      <c r="E391" s="221" t="s">
        <v>727</v>
      </c>
      <c r="F391" s="222" t="s">
        <v>728</v>
      </c>
      <c r="G391" s="223" t="s">
        <v>320</v>
      </c>
      <c r="H391" s="224">
        <v>427.30000000000001</v>
      </c>
      <c r="I391" s="225"/>
      <c r="J391" s="226">
        <f>ROUND(I391*H391,2)</f>
        <v>0</v>
      </c>
      <c r="K391" s="227"/>
      <c r="L391" s="45"/>
      <c r="M391" s="228" t="s">
        <v>1</v>
      </c>
      <c r="N391" s="229" t="s">
        <v>41</v>
      </c>
      <c r="O391" s="92"/>
      <c r="P391" s="230">
        <f>O391*H391</f>
        <v>0</v>
      </c>
      <c r="Q391" s="230">
        <v>0</v>
      </c>
      <c r="R391" s="230">
        <f>Q391*H391</f>
        <v>0</v>
      </c>
      <c r="S391" s="230">
        <v>0</v>
      </c>
      <c r="T391" s="231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32" t="s">
        <v>135</v>
      </c>
      <c r="AT391" s="232" t="s">
        <v>131</v>
      </c>
      <c r="AU391" s="232" t="s">
        <v>86</v>
      </c>
      <c r="AY391" s="18" t="s">
        <v>128</v>
      </c>
      <c r="BE391" s="233">
        <f>IF(N391="základní",J391,0)</f>
        <v>0</v>
      </c>
      <c r="BF391" s="233">
        <f>IF(N391="snížená",J391,0)</f>
        <v>0</v>
      </c>
      <c r="BG391" s="233">
        <f>IF(N391="zákl. přenesená",J391,0)</f>
        <v>0</v>
      </c>
      <c r="BH391" s="233">
        <f>IF(N391="sníž. přenesená",J391,0)</f>
        <v>0</v>
      </c>
      <c r="BI391" s="233">
        <f>IF(N391="nulová",J391,0)</f>
        <v>0</v>
      </c>
      <c r="BJ391" s="18" t="s">
        <v>84</v>
      </c>
      <c r="BK391" s="233">
        <f>ROUND(I391*H391,2)</f>
        <v>0</v>
      </c>
      <c r="BL391" s="18" t="s">
        <v>135</v>
      </c>
      <c r="BM391" s="232" t="s">
        <v>729</v>
      </c>
    </row>
    <row r="392" s="13" customFormat="1">
      <c r="A392" s="13"/>
      <c r="B392" s="234"/>
      <c r="C392" s="235"/>
      <c r="D392" s="236" t="s">
        <v>137</v>
      </c>
      <c r="E392" s="237" t="s">
        <v>1</v>
      </c>
      <c r="F392" s="238" t="s">
        <v>730</v>
      </c>
      <c r="G392" s="235"/>
      <c r="H392" s="237" t="s">
        <v>1</v>
      </c>
      <c r="I392" s="239"/>
      <c r="J392" s="235"/>
      <c r="K392" s="235"/>
      <c r="L392" s="240"/>
      <c r="M392" s="241"/>
      <c r="N392" s="242"/>
      <c r="O392" s="242"/>
      <c r="P392" s="242"/>
      <c r="Q392" s="242"/>
      <c r="R392" s="242"/>
      <c r="S392" s="242"/>
      <c r="T392" s="243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4" t="s">
        <v>137</v>
      </c>
      <c r="AU392" s="244" t="s">
        <v>86</v>
      </c>
      <c r="AV392" s="13" t="s">
        <v>84</v>
      </c>
      <c r="AW392" s="13" t="s">
        <v>32</v>
      </c>
      <c r="AX392" s="13" t="s">
        <v>76</v>
      </c>
      <c r="AY392" s="244" t="s">
        <v>128</v>
      </c>
    </row>
    <row r="393" s="13" customFormat="1">
      <c r="A393" s="13"/>
      <c r="B393" s="234"/>
      <c r="C393" s="235"/>
      <c r="D393" s="236" t="s">
        <v>137</v>
      </c>
      <c r="E393" s="237" t="s">
        <v>1</v>
      </c>
      <c r="F393" s="238" t="s">
        <v>731</v>
      </c>
      <c r="G393" s="235"/>
      <c r="H393" s="237" t="s">
        <v>1</v>
      </c>
      <c r="I393" s="239"/>
      <c r="J393" s="235"/>
      <c r="K393" s="235"/>
      <c r="L393" s="240"/>
      <c r="M393" s="241"/>
      <c r="N393" s="242"/>
      <c r="O393" s="242"/>
      <c r="P393" s="242"/>
      <c r="Q393" s="242"/>
      <c r="R393" s="242"/>
      <c r="S393" s="242"/>
      <c r="T393" s="243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4" t="s">
        <v>137</v>
      </c>
      <c r="AU393" s="244" t="s">
        <v>86</v>
      </c>
      <c r="AV393" s="13" t="s">
        <v>84</v>
      </c>
      <c r="AW393" s="13" t="s">
        <v>32</v>
      </c>
      <c r="AX393" s="13" t="s">
        <v>76</v>
      </c>
      <c r="AY393" s="244" t="s">
        <v>128</v>
      </c>
    </row>
    <row r="394" s="14" customFormat="1">
      <c r="A394" s="14"/>
      <c r="B394" s="245"/>
      <c r="C394" s="246"/>
      <c r="D394" s="236" t="s">
        <v>137</v>
      </c>
      <c r="E394" s="247" t="s">
        <v>1</v>
      </c>
      <c r="F394" s="248" t="s">
        <v>732</v>
      </c>
      <c r="G394" s="246"/>
      <c r="H394" s="249">
        <v>350.5</v>
      </c>
      <c r="I394" s="250"/>
      <c r="J394" s="246"/>
      <c r="K394" s="246"/>
      <c r="L394" s="251"/>
      <c r="M394" s="252"/>
      <c r="N394" s="253"/>
      <c r="O394" s="253"/>
      <c r="P394" s="253"/>
      <c r="Q394" s="253"/>
      <c r="R394" s="253"/>
      <c r="S394" s="253"/>
      <c r="T394" s="254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5" t="s">
        <v>137</v>
      </c>
      <c r="AU394" s="255" t="s">
        <v>86</v>
      </c>
      <c r="AV394" s="14" t="s">
        <v>86</v>
      </c>
      <c r="AW394" s="14" t="s">
        <v>32</v>
      </c>
      <c r="AX394" s="14" t="s">
        <v>76</v>
      </c>
      <c r="AY394" s="255" t="s">
        <v>128</v>
      </c>
    </row>
    <row r="395" s="13" customFormat="1">
      <c r="A395" s="13"/>
      <c r="B395" s="234"/>
      <c r="C395" s="235"/>
      <c r="D395" s="236" t="s">
        <v>137</v>
      </c>
      <c r="E395" s="237" t="s">
        <v>1</v>
      </c>
      <c r="F395" s="238" t="s">
        <v>733</v>
      </c>
      <c r="G395" s="235"/>
      <c r="H395" s="237" t="s">
        <v>1</v>
      </c>
      <c r="I395" s="239"/>
      <c r="J395" s="235"/>
      <c r="K395" s="235"/>
      <c r="L395" s="240"/>
      <c r="M395" s="241"/>
      <c r="N395" s="242"/>
      <c r="O395" s="242"/>
      <c r="P395" s="242"/>
      <c r="Q395" s="242"/>
      <c r="R395" s="242"/>
      <c r="S395" s="242"/>
      <c r="T395" s="243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4" t="s">
        <v>137</v>
      </c>
      <c r="AU395" s="244" t="s">
        <v>86</v>
      </c>
      <c r="AV395" s="13" t="s">
        <v>84</v>
      </c>
      <c r="AW395" s="13" t="s">
        <v>32</v>
      </c>
      <c r="AX395" s="13" t="s">
        <v>76</v>
      </c>
      <c r="AY395" s="244" t="s">
        <v>128</v>
      </c>
    </row>
    <row r="396" s="14" customFormat="1">
      <c r="A396" s="14"/>
      <c r="B396" s="245"/>
      <c r="C396" s="246"/>
      <c r="D396" s="236" t="s">
        <v>137</v>
      </c>
      <c r="E396" s="247" t="s">
        <v>1</v>
      </c>
      <c r="F396" s="248" t="s">
        <v>339</v>
      </c>
      <c r="G396" s="246"/>
      <c r="H396" s="249">
        <v>17</v>
      </c>
      <c r="I396" s="250"/>
      <c r="J396" s="246"/>
      <c r="K396" s="246"/>
      <c r="L396" s="251"/>
      <c r="M396" s="252"/>
      <c r="N396" s="253"/>
      <c r="O396" s="253"/>
      <c r="P396" s="253"/>
      <c r="Q396" s="253"/>
      <c r="R396" s="253"/>
      <c r="S396" s="253"/>
      <c r="T396" s="254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5" t="s">
        <v>137</v>
      </c>
      <c r="AU396" s="255" t="s">
        <v>86</v>
      </c>
      <c r="AV396" s="14" t="s">
        <v>86</v>
      </c>
      <c r="AW396" s="14" t="s">
        <v>32</v>
      </c>
      <c r="AX396" s="14" t="s">
        <v>76</v>
      </c>
      <c r="AY396" s="255" t="s">
        <v>128</v>
      </c>
    </row>
    <row r="397" s="13" customFormat="1">
      <c r="A397" s="13"/>
      <c r="B397" s="234"/>
      <c r="C397" s="235"/>
      <c r="D397" s="236" t="s">
        <v>137</v>
      </c>
      <c r="E397" s="237" t="s">
        <v>1</v>
      </c>
      <c r="F397" s="238" t="s">
        <v>734</v>
      </c>
      <c r="G397" s="235"/>
      <c r="H397" s="237" t="s">
        <v>1</v>
      </c>
      <c r="I397" s="239"/>
      <c r="J397" s="235"/>
      <c r="K397" s="235"/>
      <c r="L397" s="240"/>
      <c r="M397" s="241"/>
      <c r="N397" s="242"/>
      <c r="O397" s="242"/>
      <c r="P397" s="242"/>
      <c r="Q397" s="242"/>
      <c r="R397" s="242"/>
      <c r="S397" s="242"/>
      <c r="T397" s="243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4" t="s">
        <v>137</v>
      </c>
      <c r="AU397" s="244" t="s">
        <v>86</v>
      </c>
      <c r="AV397" s="13" t="s">
        <v>84</v>
      </c>
      <c r="AW397" s="13" t="s">
        <v>32</v>
      </c>
      <c r="AX397" s="13" t="s">
        <v>76</v>
      </c>
      <c r="AY397" s="244" t="s">
        <v>128</v>
      </c>
    </row>
    <row r="398" s="14" customFormat="1">
      <c r="A398" s="14"/>
      <c r="B398" s="245"/>
      <c r="C398" s="246"/>
      <c r="D398" s="236" t="s">
        <v>137</v>
      </c>
      <c r="E398" s="247" t="s">
        <v>1</v>
      </c>
      <c r="F398" s="248" t="s">
        <v>735</v>
      </c>
      <c r="G398" s="246"/>
      <c r="H398" s="249">
        <v>59.799999999999997</v>
      </c>
      <c r="I398" s="250"/>
      <c r="J398" s="246"/>
      <c r="K398" s="246"/>
      <c r="L398" s="251"/>
      <c r="M398" s="252"/>
      <c r="N398" s="253"/>
      <c r="O398" s="253"/>
      <c r="P398" s="253"/>
      <c r="Q398" s="253"/>
      <c r="R398" s="253"/>
      <c r="S398" s="253"/>
      <c r="T398" s="254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5" t="s">
        <v>137</v>
      </c>
      <c r="AU398" s="255" t="s">
        <v>86</v>
      </c>
      <c r="AV398" s="14" t="s">
        <v>86</v>
      </c>
      <c r="AW398" s="14" t="s">
        <v>32</v>
      </c>
      <c r="AX398" s="14" t="s">
        <v>76</v>
      </c>
      <c r="AY398" s="255" t="s">
        <v>128</v>
      </c>
    </row>
    <row r="399" s="15" customFormat="1">
      <c r="A399" s="15"/>
      <c r="B399" s="256"/>
      <c r="C399" s="257"/>
      <c r="D399" s="236" t="s">
        <v>137</v>
      </c>
      <c r="E399" s="258" t="s">
        <v>1</v>
      </c>
      <c r="F399" s="259" t="s">
        <v>140</v>
      </c>
      <c r="G399" s="257"/>
      <c r="H399" s="260">
        <v>427.30000000000001</v>
      </c>
      <c r="I399" s="261"/>
      <c r="J399" s="257"/>
      <c r="K399" s="257"/>
      <c r="L399" s="262"/>
      <c r="M399" s="263"/>
      <c r="N399" s="264"/>
      <c r="O399" s="264"/>
      <c r="P399" s="264"/>
      <c r="Q399" s="264"/>
      <c r="R399" s="264"/>
      <c r="S399" s="264"/>
      <c r="T399" s="265"/>
      <c r="U399" s="15"/>
      <c r="V399" s="15"/>
      <c r="W399" s="15"/>
      <c r="X399" s="15"/>
      <c r="Y399" s="15"/>
      <c r="Z399" s="15"/>
      <c r="AA399" s="15"/>
      <c r="AB399" s="15"/>
      <c r="AC399" s="15"/>
      <c r="AD399" s="15"/>
      <c r="AE399" s="15"/>
      <c r="AT399" s="266" t="s">
        <v>137</v>
      </c>
      <c r="AU399" s="266" t="s">
        <v>86</v>
      </c>
      <c r="AV399" s="15" t="s">
        <v>135</v>
      </c>
      <c r="AW399" s="15" t="s">
        <v>32</v>
      </c>
      <c r="AX399" s="15" t="s">
        <v>84</v>
      </c>
      <c r="AY399" s="266" t="s">
        <v>128</v>
      </c>
    </row>
    <row r="400" s="2" customFormat="1" ht="24.15" customHeight="1">
      <c r="A400" s="39"/>
      <c r="B400" s="40"/>
      <c r="C400" s="220" t="s">
        <v>736</v>
      </c>
      <c r="D400" s="220" t="s">
        <v>131</v>
      </c>
      <c r="E400" s="221" t="s">
        <v>737</v>
      </c>
      <c r="F400" s="222" t="s">
        <v>728</v>
      </c>
      <c r="G400" s="223" t="s">
        <v>320</v>
      </c>
      <c r="H400" s="224">
        <v>1915</v>
      </c>
      <c r="I400" s="225"/>
      <c r="J400" s="226">
        <f>ROUND(I400*H400,2)</f>
        <v>0</v>
      </c>
      <c r="K400" s="227"/>
      <c r="L400" s="45"/>
      <c r="M400" s="228" t="s">
        <v>1</v>
      </c>
      <c r="N400" s="229" t="s">
        <v>41</v>
      </c>
      <c r="O400" s="92"/>
      <c r="P400" s="230">
        <f>O400*H400</f>
        <v>0</v>
      </c>
      <c r="Q400" s="230">
        <v>0</v>
      </c>
      <c r="R400" s="230">
        <f>Q400*H400</f>
        <v>0</v>
      </c>
      <c r="S400" s="230">
        <v>0</v>
      </c>
      <c r="T400" s="231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32" t="s">
        <v>135</v>
      </c>
      <c r="AT400" s="232" t="s">
        <v>131</v>
      </c>
      <c r="AU400" s="232" t="s">
        <v>86</v>
      </c>
      <c r="AY400" s="18" t="s">
        <v>128</v>
      </c>
      <c r="BE400" s="233">
        <f>IF(N400="základní",J400,0)</f>
        <v>0</v>
      </c>
      <c r="BF400" s="233">
        <f>IF(N400="snížená",J400,0)</f>
        <v>0</v>
      </c>
      <c r="BG400" s="233">
        <f>IF(N400="zákl. přenesená",J400,0)</f>
        <v>0</v>
      </c>
      <c r="BH400" s="233">
        <f>IF(N400="sníž. přenesená",J400,0)</f>
        <v>0</v>
      </c>
      <c r="BI400" s="233">
        <f>IF(N400="nulová",J400,0)</f>
        <v>0</v>
      </c>
      <c r="BJ400" s="18" t="s">
        <v>84</v>
      </c>
      <c r="BK400" s="233">
        <f>ROUND(I400*H400,2)</f>
        <v>0</v>
      </c>
      <c r="BL400" s="18" t="s">
        <v>135</v>
      </c>
      <c r="BM400" s="232" t="s">
        <v>738</v>
      </c>
    </row>
    <row r="401" s="13" customFormat="1">
      <c r="A401" s="13"/>
      <c r="B401" s="234"/>
      <c r="C401" s="235"/>
      <c r="D401" s="236" t="s">
        <v>137</v>
      </c>
      <c r="E401" s="237" t="s">
        <v>1</v>
      </c>
      <c r="F401" s="238" t="s">
        <v>739</v>
      </c>
      <c r="G401" s="235"/>
      <c r="H401" s="237" t="s">
        <v>1</v>
      </c>
      <c r="I401" s="239"/>
      <c r="J401" s="235"/>
      <c r="K401" s="235"/>
      <c r="L401" s="240"/>
      <c r="M401" s="241"/>
      <c r="N401" s="242"/>
      <c r="O401" s="242"/>
      <c r="P401" s="242"/>
      <c r="Q401" s="242"/>
      <c r="R401" s="242"/>
      <c r="S401" s="242"/>
      <c r="T401" s="243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4" t="s">
        <v>137</v>
      </c>
      <c r="AU401" s="244" t="s">
        <v>86</v>
      </c>
      <c r="AV401" s="13" t="s">
        <v>84</v>
      </c>
      <c r="AW401" s="13" t="s">
        <v>32</v>
      </c>
      <c r="AX401" s="13" t="s">
        <v>76</v>
      </c>
      <c r="AY401" s="244" t="s">
        <v>128</v>
      </c>
    </row>
    <row r="402" s="13" customFormat="1">
      <c r="A402" s="13"/>
      <c r="B402" s="234"/>
      <c r="C402" s="235"/>
      <c r="D402" s="236" t="s">
        <v>137</v>
      </c>
      <c r="E402" s="237" t="s">
        <v>1</v>
      </c>
      <c r="F402" s="238" t="s">
        <v>734</v>
      </c>
      <c r="G402" s="235"/>
      <c r="H402" s="237" t="s">
        <v>1</v>
      </c>
      <c r="I402" s="239"/>
      <c r="J402" s="235"/>
      <c r="K402" s="235"/>
      <c r="L402" s="240"/>
      <c r="M402" s="241"/>
      <c r="N402" s="242"/>
      <c r="O402" s="242"/>
      <c r="P402" s="242"/>
      <c r="Q402" s="242"/>
      <c r="R402" s="242"/>
      <c r="S402" s="242"/>
      <c r="T402" s="24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4" t="s">
        <v>137</v>
      </c>
      <c r="AU402" s="244" t="s">
        <v>86</v>
      </c>
      <c r="AV402" s="13" t="s">
        <v>84</v>
      </c>
      <c r="AW402" s="13" t="s">
        <v>32</v>
      </c>
      <c r="AX402" s="13" t="s">
        <v>76</v>
      </c>
      <c r="AY402" s="244" t="s">
        <v>128</v>
      </c>
    </row>
    <row r="403" s="14" customFormat="1">
      <c r="A403" s="14"/>
      <c r="B403" s="245"/>
      <c r="C403" s="246"/>
      <c r="D403" s="236" t="s">
        <v>137</v>
      </c>
      <c r="E403" s="247" t="s">
        <v>1</v>
      </c>
      <c r="F403" s="248" t="s">
        <v>436</v>
      </c>
      <c r="G403" s="246"/>
      <c r="H403" s="249">
        <v>50</v>
      </c>
      <c r="I403" s="250"/>
      <c r="J403" s="246"/>
      <c r="K403" s="246"/>
      <c r="L403" s="251"/>
      <c r="M403" s="252"/>
      <c r="N403" s="253"/>
      <c r="O403" s="253"/>
      <c r="P403" s="253"/>
      <c r="Q403" s="253"/>
      <c r="R403" s="253"/>
      <c r="S403" s="253"/>
      <c r="T403" s="254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5" t="s">
        <v>137</v>
      </c>
      <c r="AU403" s="255" t="s">
        <v>86</v>
      </c>
      <c r="AV403" s="14" t="s">
        <v>86</v>
      </c>
      <c r="AW403" s="14" t="s">
        <v>32</v>
      </c>
      <c r="AX403" s="14" t="s">
        <v>76</v>
      </c>
      <c r="AY403" s="255" t="s">
        <v>128</v>
      </c>
    </row>
    <row r="404" s="13" customFormat="1">
      <c r="A404" s="13"/>
      <c r="B404" s="234"/>
      <c r="C404" s="235"/>
      <c r="D404" s="236" t="s">
        <v>137</v>
      </c>
      <c r="E404" s="237" t="s">
        <v>1</v>
      </c>
      <c r="F404" s="238" t="s">
        <v>740</v>
      </c>
      <c r="G404" s="235"/>
      <c r="H404" s="237" t="s">
        <v>1</v>
      </c>
      <c r="I404" s="239"/>
      <c r="J404" s="235"/>
      <c r="K404" s="235"/>
      <c r="L404" s="240"/>
      <c r="M404" s="241"/>
      <c r="N404" s="242"/>
      <c r="O404" s="242"/>
      <c r="P404" s="242"/>
      <c r="Q404" s="242"/>
      <c r="R404" s="242"/>
      <c r="S404" s="242"/>
      <c r="T404" s="243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4" t="s">
        <v>137</v>
      </c>
      <c r="AU404" s="244" t="s">
        <v>86</v>
      </c>
      <c r="AV404" s="13" t="s">
        <v>84</v>
      </c>
      <c r="AW404" s="13" t="s">
        <v>32</v>
      </c>
      <c r="AX404" s="13" t="s">
        <v>76</v>
      </c>
      <c r="AY404" s="244" t="s">
        <v>128</v>
      </c>
    </row>
    <row r="405" s="14" customFormat="1">
      <c r="A405" s="14"/>
      <c r="B405" s="245"/>
      <c r="C405" s="246"/>
      <c r="D405" s="236" t="s">
        <v>137</v>
      </c>
      <c r="E405" s="247" t="s">
        <v>1</v>
      </c>
      <c r="F405" s="248" t="s">
        <v>741</v>
      </c>
      <c r="G405" s="246"/>
      <c r="H405" s="249">
        <v>200</v>
      </c>
      <c r="I405" s="250"/>
      <c r="J405" s="246"/>
      <c r="K405" s="246"/>
      <c r="L405" s="251"/>
      <c r="M405" s="252"/>
      <c r="N405" s="253"/>
      <c r="O405" s="253"/>
      <c r="P405" s="253"/>
      <c r="Q405" s="253"/>
      <c r="R405" s="253"/>
      <c r="S405" s="253"/>
      <c r="T405" s="254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5" t="s">
        <v>137</v>
      </c>
      <c r="AU405" s="255" t="s">
        <v>86</v>
      </c>
      <c r="AV405" s="14" t="s">
        <v>86</v>
      </c>
      <c r="AW405" s="14" t="s">
        <v>32</v>
      </c>
      <c r="AX405" s="14" t="s">
        <v>76</v>
      </c>
      <c r="AY405" s="255" t="s">
        <v>128</v>
      </c>
    </row>
    <row r="406" s="13" customFormat="1">
      <c r="A406" s="13"/>
      <c r="B406" s="234"/>
      <c r="C406" s="235"/>
      <c r="D406" s="236" t="s">
        <v>137</v>
      </c>
      <c r="E406" s="237" t="s">
        <v>1</v>
      </c>
      <c r="F406" s="238" t="s">
        <v>731</v>
      </c>
      <c r="G406" s="235"/>
      <c r="H406" s="237" t="s">
        <v>1</v>
      </c>
      <c r="I406" s="239"/>
      <c r="J406" s="235"/>
      <c r="K406" s="235"/>
      <c r="L406" s="240"/>
      <c r="M406" s="241"/>
      <c r="N406" s="242"/>
      <c r="O406" s="242"/>
      <c r="P406" s="242"/>
      <c r="Q406" s="242"/>
      <c r="R406" s="242"/>
      <c r="S406" s="242"/>
      <c r="T406" s="24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4" t="s">
        <v>137</v>
      </c>
      <c r="AU406" s="244" t="s">
        <v>86</v>
      </c>
      <c r="AV406" s="13" t="s">
        <v>84</v>
      </c>
      <c r="AW406" s="13" t="s">
        <v>32</v>
      </c>
      <c r="AX406" s="13" t="s">
        <v>76</v>
      </c>
      <c r="AY406" s="244" t="s">
        <v>128</v>
      </c>
    </row>
    <row r="407" s="14" customFormat="1">
      <c r="A407" s="14"/>
      <c r="B407" s="245"/>
      <c r="C407" s="246"/>
      <c r="D407" s="236" t="s">
        <v>137</v>
      </c>
      <c r="E407" s="247" t="s">
        <v>1</v>
      </c>
      <c r="F407" s="248" t="s">
        <v>742</v>
      </c>
      <c r="G407" s="246"/>
      <c r="H407" s="249">
        <v>305</v>
      </c>
      <c r="I407" s="250"/>
      <c r="J407" s="246"/>
      <c r="K407" s="246"/>
      <c r="L407" s="251"/>
      <c r="M407" s="252"/>
      <c r="N407" s="253"/>
      <c r="O407" s="253"/>
      <c r="P407" s="253"/>
      <c r="Q407" s="253"/>
      <c r="R407" s="253"/>
      <c r="S407" s="253"/>
      <c r="T407" s="254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5" t="s">
        <v>137</v>
      </c>
      <c r="AU407" s="255" t="s">
        <v>86</v>
      </c>
      <c r="AV407" s="14" t="s">
        <v>86</v>
      </c>
      <c r="AW407" s="14" t="s">
        <v>32</v>
      </c>
      <c r="AX407" s="14" t="s">
        <v>76</v>
      </c>
      <c r="AY407" s="255" t="s">
        <v>128</v>
      </c>
    </row>
    <row r="408" s="13" customFormat="1">
      <c r="A408" s="13"/>
      <c r="B408" s="234"/>
      <c r="C408" s="235"/>
      <c r="D408" s="236" t="s">
        <v>137</v>
      </c>
      <c r="E408" s="237" t="s">
        <v>1</v>
      </c>
      <c r="F408" s="238" t="s">
        <v>743</v>
      </c>
      <c r="G408" s="235"/>
      <c r="H408" s="237" t="s">
        <v>1</v>
      </c>
      <c r="I408" s="239"/>
      <c r="J408" s="235"/>
      <c r="K408" s="235"/>
      <c r="L408" s="240"/>
      <c r="M408" s="241"/>
      <c r="N408" s="242"/>
      <c r="O408" s="242"/>
      <c r="P408" s="242"/>
      <c r="Q408" s="242"/>
      <c r="R408" s="242"/>
      <c r="S408" s="242"/>
      <c r="T408" s="243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4" t="s">
        <v>137</v>
      </c>
      <c r="AU408" s="244" t="s">
        <v>86</v>
      </c>
      <c r="AV408" s="13" t="s">
        <v>84</v>
      </c>
      <c r="AW408" s="13" t="s">
        <v>32</v>
      </c>
      <c r="AX408" s="13" t="s">
        <v>76</v>
      </c>
      <c r="AY408" s="244" t="s">
        <v>128</v>
      </c>
    </row>
    <row r="409" s="14" customFormat="1">
      <c r="A409" s="14"/>
      <c r="B409" s="245"/>
      <c r="C409" s="246"/>
      <c r="D409" s="236" t="s">
        <v>137</v>
      </c>
      <c r="E409" s="247" t="s">
        <v>1</v>
      </c>
      <c r="F409" s="248" t="s">
        <v>744</v>
      </c>
      <c r="G409" s="246"/>
      <c r="H409" s="249">
        <v>1360</v>
      </c>
      <c r="I409" s="250"/>
      <c r="J409" s="246"/>
      <c r="K409" s="246"/>
      <c r="L409" s="251"/>
      <c r="M409" s="252"/>
      <c r="N409" s="253"/>
      <c r="O409" s="253"/>
      <c r="P409" s="253"/>
      <c r="Q409" s="253"/>
      <c r="R409" s="253"/>
      <c r="S409" s="253"/>
      <c r="T409" s="254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5" t="s">
        <v>137</v>
      </c>
      <c r="AU409" s="255" t="s">
        <v>86</v>
      </c>
      <c r="AV409" s="14" t="s">
        <v>86</v>
      </c>
      <c r="AW409" s="14" t="s">
        <v>32</v>
      </c>
      <c r="AX409" s="14" t="s">
        <v>76</v>
      </c>
      <c r="AY409" s="255" t="s">
        <v>128</v>
      </c>
    </row>
    <row r="410" s="15" customFormat="1">
      <c r="A410" s="15"/>
      <c r="B410" s="256"/>
      <c r="C410" s="257"/>
      <c r="D410" s="236" t="s">
        <v>137</v>
      </c>
      <c r="E410" s="258" t="s">
        <v>1</v>
      </c>
      <c r="F410" s="259" t="s">
        <v>140</v>
      </c>
      <c r="G410" s="257"/>
      <c r="H410" s="260">
        <v>1915</v>
      </c>
      <c r="I410" s="261"/>
      <c r="J410" s="257"/>
      <c r="K410" s="257"/>
      <c r="L410" s="262"/>
      <c r="M410" s="263"/>
      <c r="N410" s="264"/>
      <c r="O410" s="264"/>
      <c r="P410" s="264"/>
      <c r="Q410" s="264"/>
      <c r="R410" s="264"/>
      <c r="S410" s="264"/>
      <c r="T410" s="265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T410" s="266" t="s">
        <v>137</v>
      </c>
      <c r="AU410" s="266" t="s">
        <v>86</v>
      </c>
      <c r="AV410" s="15" t="s">
        <v>135</v>
      </c>
      <c r="AW410" s="15" t="s">
        <v>32</v>
      </c>
      <c r="AX410" s="15" t="s">
        <v>84</v>
      </c>
      <c r="AY410" s="266" t="s">
        <v>128</v>
      </c>
    </row>
    <row r="411" s="2" customFormat="1" ht="33" customHeight="1">
      <c r="A411" s="39"/>
      <c r="B411" s="40"/>
      <c r="C411" s="220" t="s">
        <v>745</v>
      </c>
      <c r="D411" s="220" t="s">
        <v>131</v>
      </c>
      <c r="E411" s="221" t="s">
        <v>746</v>
      </c>
      <c r="F411" s="222" t="s">
        <v>747</v>
      </c>
      <c r="G411" s="223" t="s">
        <v>320</v>
      </c>
      <c r="H411" s="224">
        <v>272</v>
      </c>
      <c r="I411" s="225"/>
      <c r="J411" s="226">
        <f>ROUND(I411*H411,2)</f>
        <v>0</v>
      </c>
      <c r="K411" s="227"/>
      <c r="L411" s="45"/>
      <c r="M411" s="228" t="s">
        <v>1</v>
      </c>
      <c r="N411" s="229" t="s">
        <v>41</v>
      </c>
      <c r="O411" s="92"/>
      <c r="P411" s="230">
        <f>O411*H411</f>
        <v>0</v>
      </c>
      <c r="Q411" s="230">
        <v>0</v>
      </c>
      <c r="R411" s="230">
        <f>Q411*H411</f>
        <v>0</v>
      </c>
      <c r="S411" s="230">
        <v>0</v>
      </c>
      <c r="T411" s="231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32" t="s">
        <v>135</v>
      </c>
      <c r="AT411" s="232" t="s">
        <v>131</v>
      </c>
      <c r="AU411" s="232" t="s">
        <v>86</v>
      </c>
      <c r="AY411" s="18" t="s">
        <v>128</v>
      </c>
      <c r="BE411" s="233">
        <f>IF(N411="základní",J411,0)</f>
        <v>0</v>
      </c>
      <c r="BF411" s="233">
        <f>IF(N411="snížená",J411,0)</f>
        <v>0</v>
      </c>
      <c r="BG411" s="233">
        <f>IF(N411="zákl. přenesená",J411,0)</f>
        <v>0</v>
      </c>
      <c r="BH411" s="233">
        <f>IF(N411="sníž. přenesená",J411,0)</f>
        <v>0</v>
      </c>
      <c r="BI411" s="233">
        <f>IF(N411="nulová",J411,0)</f>
        <v>0</v>
      </c>
      <c r="BJ411" s="18" t="s">
        <v>84</v>
      </c>
      <c r="BK411" s="233">
        <f>ROUND(I411*H411,2)</f>
        <v>0</v>
      </c>
      <c r="BL411" s="18" t="s">
        <v>135</v>
      </c>
      <c r="BM411" s="232" t="s">
        <v>748</v>
      </c>
    </row>
    <row r="412" s="13" customFormat="1">
      <c r="A412" s="13"/>
      <c r="B412" s="234"/>
      <c r="C412" s="235"/>
      <c r="D412" s="236" t="s">
        <v>137</v>
      </c>
      <c r="E412" s="237" t="s">
        <v>1</v>
      </c>
      <c r="F412" s="238" t="s">
        <v>749</v>
      </c>
      <c r="G412" s="235"/>
      <c r="H412" s="237" t="s">
        <v>1</v>
      </c>
      <c r="I412" s="239"/>
      <c r="J412" s="235"/>
      <c r="K412" s="235"/>
      <c r="L412" s="240"/>
      <c r="M412" s="241"/>
      <c r="N412" s="242"/>
      <c r="O412" s="242"/>
      <c r="P412" s="242"/>
      <c r="Q412" s="242"/>
      <c r="R412" s="242"/>
      <c r="S412" s="242"/>
      <c r="T412" s="243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4" t="s">
        <v>137</v>
      </c>
      <c r="AU412" s="244" t="s">
        <v>86</v>
      </c>
      <c r="AV412" s="13" t="s">
        <v>84</v>
      </c>
      <c r="AW412" s="13" t="s">
        <v>32</v>
      </c>
      <c r="AX412" s="13" t="s">
        <v>76</v>
      </c>
      <c r="AY412" s="244" t="s">
        <v>128</v>
      </c>
    </row>
    <row r="413" s="14" customFormat="1">
      <c r="A413" s="14"/>
      <c r="B413" s="245"/>
      <c r="C413" s="246"/>
      <c r="D413" s="236" t="s">
        <v>137</v>
      </c>
      <c r="E413" s="247" t="s">
        <v>1</v>
      </c>
      <c r="F413" s="248" t="s">
        <v>750</v>
      </c>
      <c r="G413" s="246"/>
      <c r="H413" s="249">
        <v>272</v>
      </c>
      <c r="I413" s="250"/>
      <c r="J413" s="246"/>
      <c r="K413" s="246"/>
      <c r="L413" s="251"/>
      <c r="M413" s="252"/>
      <c r="N413" s="253"/>
      <c r="O413" s="253"/>
      <c r="P413" s="253"/>
      <c r="Q413" s="253"/>
      <c r="R413" s="253"/>
      <c r="S413" s="253"/>
      <c r="T413" s="254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5" t="s">
        <v>137</v>
      </c>
      <c r="AU413" s="255" t="s">
        <v>86</v>
      </c>
      <c r="AV413" s="14" t="s">
        <v>86</v>
      </c>
      <c r="AW413" s="14" t="s">
        <v>32</v>
      </c>
      <c r="AX413" s="14" t="s">
        <v>84</v>
      </c>
      <c r="AY413" s="255" t="s">
        <v>128</v>
      </c>
    </row>
    <row r="414" s="2" customFormat="1" ht="37.8" customHeight="1">
      <c r="A414" s="39"/>
      <c r="B414" s="40"/>
      <c r="C414" s="220" t="s">
        <v>751</v>
      </c>
      <c r="D414" s="220" t="s">
        <v>131</v>
      </c>
      <c r="E414" s="221" t="s">
        <v>752</v>
      </c>
      <c r="F414" s="222" t="s">
        <v>753</v>
      </c>
      <c r="G414" s="223" t="s">
        <v>320</v>
      </c>
      <c r="H414" s="224">
        <v>1130</v>
      </c>
      <c r="I414" s="225"/>
      <c r="J414" s="226">
        <f>ROUND(I414*H414,2)</f>
        <v>0</v>
      </c>
      <c r="K414" s="227"/>
      <c r="L414" s="45"/>
      <c r="M414" s="228" t="s">
        <v>1</v>
      </c>
      <c r="N414" s="229" t="s">
        <v>41</v>
      </c>
      <c r="O414" s="92"/>
      <c r="P414" s="230">
        <f>O414*H414</f>
        <v>0</v>
      </c>
      <c r="Q414" s="230">
        <v>0</v>
      </c>
      <c r="R414" s="230">
        <f>Q414*H414</f>
        <v>0</v>
      </c>
      <c r="S414" s="230">
        <v>0</v>
      </c>
      <c r="T414" s="231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32" t="s">
        <v>135</v>
      </c>
      <c r="AT414" s="232" t="s">
        <v>131</v>
      </c>
      <c r="AU414" s="232" t="s">
        <v>86</v>
      </c>
      <c r="AY414" s="18" t="s">
        <v>128</v>
      </c>
      <c r="BE414" s="233">
        <f>IF(N414="základní",J414,0)</f>
        <v>0</v>
      </c>
      <c r="BF414" s="233">
        <f>IF(N414="snížená",J414,0)</f>
        <v>0</v>
      </c>
      <c r="BG414" s="233">
        <f>IF(N414="zákl. přenesená",J414,0)</f>
        <v>0</v>
      </c>
      <c r="BH414" s="233">
        <f>IF(N414="sníž. přenesená",J414,0)</f>
        <v>0</v>
      </c>
      <c r="BI414" s="233">
        <f>IF(N414="nulová",J414,0)</f>
        <v>0</v>
      </c>
      <c r="BJ414" s="18" t="s">
        <v>84</v>
      </c>
      <c r="BK414" s="233">
        <f>ROUND(I414*H414,2)</f>
        <v>0</v>
      </c>
      <c r="BL414" s="18" t="s">
        <v>135</v>
      </c>
      <c r="BM414" s="232" t="s">
        <v>754</v>
      </c>
    </row>
    <row r="415" s="14" customFormat="1">
      <c r="A415" s="14"/>
      <c r="B415" s="245"/>
      <c r="C415" s="246"/>
      <c r="D415" s="236" t="s">
        <v>137</v>
      </c>
      <c r="E415" s="247" t="s">
        <v>1</v>
      </c>
      <c r="F415" s="248" t="s">
        <v>755</v>
      </c>
      <c r="G415" s="246"/>
      <c r="H415" s="249">
        <v>1130</v>
      </c>
      <c r="I415" s="250"/>
      <c r="J415" s="246"/>
      <c r="K415" s="246"/>
      <c r="L415" s="251"/>
      <c r="M415" s="252"/>
      <c r="N415" s="253"/>
      <c r="O415" s="253"/>
      <c r="P415" s="253"/>
      <c r="Q415" s="253"/>
      <c r="R415" s="253"/>
      <c r="S415" s="253"/>
      <c r="T415" s="254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5" t="s">
        <v>137</v>
      </c>
      <c r="AU415" s="255" t="s">
        <v>86</v>
      </c>
      <c r="AV415" s="14" t="s">
        <v>86</v>
      </c>
      <c r="AW415" s="14" t="s">
        <v>32</v>
      </c>
      <c r="AX415" s="14" t="s">
        <v>84</v>
      </c>
      <c r="AY415" s="255" t="s">
        <v>128</v>
      </c>
    </row>
    <row r="416" s="2" customFormat="1" ht="37.8" customHeight="1">
      <c r="A416" s="39"/>
      <c r="B416" s="40"/>
      <c r="C416" s="220" t="s">
        <v>756</v>
      </c>
      <c r="D416" s="220" t="s">
        <v>131</v>
      </c>
      <c r="E416" s="221" t="s">
        <v>757</v>
      </c>
      <c r="F416" s="222" t="s">
        <v>758</v>
      </c>
      <c r="G416" s="223" t="s">
        <v>320</v>
      </c>
      <c r="H416" s="224">
        <v>1130</v>
      </c>
      <c r="I416" s="225"/>
      <c r="J416" s="226">
        <f>ROUND(I416*H416,2)</f>
        <v>0</v>
      </c>
      <c r="K416" s="227"/>
      <c r="L416" s="45"/>
      <c r="M416" s="228" t="s">
        <v>1</v>
      </c>
      <c r="N416" s="229" t="s">
        <v>41</v>
      </c>
      <c r="O416" s="92"/>
      <c r="P416" s="230">
        <f>O416*H416</f>
        <v>0</v>
      </c>
      <c r="Q416" s="230">
        <v>0</v>
      </c>
      <c r="R416" s="230">
        <f>Q416*H416</f>
        <v>0</v>
      </c>
      <c r="S416" s="230">
        <v>0</v>
      </c>
      <c r="T416" s="231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32" t="s">
        <v>135</v>
      </c>
      <c r="AT416" s="232" t="s">
        <v>131</v>
      </c>
      <c r="AU416" s="232" t="s">
        <v>86</v>
      </c>
      <c r="AY416" s="18" t="s">
        <v>128</v>
      </c>
      <c r="BE416" s="233">
        <f>IF(N416="základní",J416,0)</f>
        <v>0</v>
      </c>
      <c r="BF416" s="233">
        <f>IF(N416="snížená",J416,0)</f>
        <v>0</v>
      </c>
      <c r="BG416" s="233">
        <f>IF(N416="zákl. přenesená",J416,0)</f>
        <v>0</v>
      </c>
      <c r="BH416" s="233">
        <f>IF(N416="sníž. přenesená",J416,0)</f>
        <v>0</v>
      </c>
      <c r="BI416" s="233">
        <f>IF(N416="nulová",J416,0)</f>
        <v>0</v>
      </c>
      <c r="BJ416" s="18" t="s">
        <v>84</v>
      </c>
      <c r="BK416" s="233">
        <f>ROUND(I416*H416,2)</f>
        <v>0</v>
      </c>
      <c r="BL416" s="18" t="s">
        <v>135</v>
      </c>
      <c r="BM416" s="232" t="s">
        <v>759</v>
      </c>
    </row>
    <row r="417" s="14" customFormat="1">
      <c r="A417" s="14"/>
      <c r="B417" s="245"/>
      <c r="C417" s="246"/>
      <c r="D417" s="236" t="s">
        <v>137</v>
      </c>
      <c r="E417" s="247" t="s">
        <v>1</v>
      </c>
      <c r="F417" s="248" t="s">
        <v>755</v>
      </c>
      <c r="G417" s="246"/>
      <c r="H417" s="249">
        <v>1130</v>
      </c>
      <c r="I417" s="250"/>
      <c r="J417" s="246"/>
      <c r="K417" s="246"/>
      <c r="L417" s="251"/>
      <c r="M417" s="252"/>
      <c r="N417" s="253"/>
      <c r="O417" s="253"/>
      <c r="P417" s="253"/>
      <c r="Q417" s="253"/>
      <c r="R417" s="253"/>
      <c r="S417" s="253"/>
      <c r="T417" s="254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5" t="s">
        <v>137</v>
      </c>
      <c r="AU417" s="255" t="s">
        <v>86</v>
      </c>
      <c r="AV417" s="14" t="s">
        <v>86</v>
      </c>
      <c r="AW417" s="14" t="s">
        <v>32</v>
      </c>
      <c r="AX417" s="14" t="s">
        <v>84</v>
      </c>
      <c r="AY417" s="255" t="s">
        <v>128</v>
      </c>
    </row>
    <row r="418" s="2" customFormat="1" ht="37.8" customHeight="1">
      <c r="A418" s="39"/>
      <c r="B418" s="40"/>
      <c r="C418" s="220" t="s">
        <v>468</v>
      </c>
      <c r="D418" s="220" t="s">
        <v>131</v>
      </c>
      <c r="E418" s="221" t="s">
        <v>760</v>
      </c>
      <c r="F418" s="222" t="s">
        <v>761</v>
      </c>
      <c r="G418" s="223" t="s">
        <v>320</v>
      </c>
      <c r="H418" s="224">
        <v>17</v>
      </c>
      <c r="I418" s="225"/>
      <c r="J418" s="226">
        <f>ROUND(I418*H418,2)</f>
        <v>0</v>
      </c>
      <c r="K418" s="227"/>
      <c r="L418" s="45"/>
      <c r="M418" s="228" t="s">
        <v>1</v>
      </c>
      <c r="N418" s="229" t="s">
        <v>41</v>
      </c>
      <c r="O418" s="92"/>
      <c r="P418" s="230">
        <f>O418*H418</f>
        <v>0</v>
      </c>
      <c r="Q418" s="230">
        <v>0</v>
      </c>
      <c r="R418" s="230">
        <f>Q418*H418</f>
        <v>0</v>
      </c>
      <c r="S418" s="230">
        <v>0</v>
      </c>
      <c r="T418" s="231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32" t="s">
        <v>135</v>
      </c>
      <c r="AT418" s="232" t="s">
        <v>131</v>
      </c>
      <c r="AU418" s="232" t="s">
        <v>86</v>
      </c>
      <c r="AY418" s="18" t="s">
        <v>128</v>
      </c>
      <c r="BE418" s="233">
        <f>IF(N418="základní",J418,0)</f>
        <v>0</v>
      </c>
      <c r="BF418" s="233">
        <f>IF(N418="snížená",J418,0)</f>
        <v>0</v>
      </c>
      <c r="BG418" s="233">
        <f>IF(N418="zákl. přenesená",J418,0)</f>
        <v>0</v>
      </c>
      <c r="BH418" s="233">
        <f>IF(N418="sníž. přenesená",J418,0)</f>
        <v>0</v>
      </c>
      <c r="BI418" s="233">
        <f>IF(N418="nulová",J418,0)</f>
        <v>0</v>
      </c>
      <c r="BJ418" s="18" t="s">
        <v>84</v>
      </c>
      <c r="BK418" s="233">
        <f>ROUND(I418*H418,2)</f>
        <v>0</v>
      </c>
      <c r="BL418" s="18" t="s">
        <v>135</v>
      </c>
      <c r="BM418" s="232" t="s">
        <v>762</v>
      </c>
    </row>
    <row r="419" s="14" customFormat="1">
      <c r="A419" s="14"/>
      <c r="B419" s="245"/>
      <c r="C419" s="246"/>
      <c r="D419" s="236" t="s">
        <v>137</v>
      </c>
      <c r="E419" s="247" t="s">
        <v>1</v>
      </c>
      <c r="F419" s="248" t="s">
        <v>339</v>
      </c>
      <c r="G419" s="246"/>
      <c r="H419" s="249">
        <v>17</v>
      </c>
      <c r="I419" s="250"/>
      <c r="J419" s="246"/>
      <c r="K419" s="246"/>
      <c r="L419" s="251"/>
      <c r="M419" s="252"/>
      <c r="N419" s="253"/>
      <c r="O419" s="253"/>
      <c r="P419" s="253"/>
      <c r="Q419" s="253"/>
      <c r="R419" s="253"/>
      <c r="S419" s="253"/>
      <c r="T419" s="254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5" t="s">
        <v>137</v>
      </c>
      <c r="AU419" s="255" t="s">
        <v>86</v>
      </c>
      <c r="AV419" s="14" t="s">
        <v>86</v>
      </c>
      <c r="AW419" s="14" t="s">
        <v>32</v>
      </c>
      <c r="AX419" s="14" t="s">
        <v>84</v>
      </c>
      <c r="AY419" s="255" t="s">
        <v>128</v>
      </c>
    </row>
    <row r="420" s="2" customFormat="1" ht="24.15" customHeight="1">
      <c r="A420" s="39"/>
      <c r="B420" s="40"/>
      <c r="C420" s="220" t="s">
        <v>763</v>
      </c>
      <c r="D420" s="220" t="s">
        <v>131</v>
      </c>
      <c r="E420" s="221" t="s">
        <v>764</v>
      </c>
      <c r="F420" s="222" t="s">
        <v>765</v>
      </c>
      <c r="G420" s="223" t="s">
        <v>320</v>
      </c>
      <c r="H420" s="224">
        <v>1130</v>
      </c>
      <c r="I420" s="225"/>
      <c r="J420" s="226">
        <f>ROUND(I420*H420,2)</f>
        <v>0</v>
      </c>
      <c r="K420" s="227"/>
      <c r="L420" s="45"/>
      <c r="M420" s="228" t="s">
        <v>1</v>
      </c>
      <c r="N420" s="229" t="s">
        <v>41</v>
      </c>
      <c r="O420" s="92"/>
      <c r="P420" s="230">
        <f>O420*H420</f>
        <v>0</v>
      </c>
      <c r="Q420" s="230">
        <v>0</v>
      </c>
      <c r="R420" s="230">
        <f>Q420*H420</f>
        <v>0</v>
      </c>
      <c r="S420" s="230">
        <v>0</v>
      </c>
      <c r="T420" s="231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32" t="s">
        <v>135</v>
      </c>
      <c r="AT420" s="232" t="s">
        <v>131</v>
      </c>
      <c r="AU420" s="232" t="s">
        <v>86</v>
      </c>
      <c r="AY420" s="18" t="s">
        <v>128</v>
      </c>
      <c r="BE420" s="233">
        <f>IF(N420="základní",J420,0)</f>
        <v>0</v>
      </c>
      <c r="BF420" s="233">
        <f>IF(N420="snížená",J420,0)</f>
        <v>0</v>
      </c>
      <c r="BG420" s="233">
        <f>IF(N420="zákl. přenesená",J420,0)</f>
        <v>0</v>
      </c>
      <c r="BH420" s="233">
        <f>IF(N420="sníž. přenesená",J420,0)</f>
        <v>0</v>
      </c>
      <c r="BI420" s="233">
        <f>IF(N420="nulová",J420,0)</f>
        <v>0</v>
      </c>
      <c r="BJ420" s="18" t="s">
        <v>84</v>
      </c>
      <c r="BK420" s="233">
        <f>ROUND(I420*H420,2)</f>
        <v>0</v>
      </c>
      <c r="BL420" s="18" t="s">
        <v>135</v>
      </c>
      <c r="BM420" s="232" t="s">
        <v>766</v>
      </c>
    </row>
    <row r="421" s="14" customFormat="1">
      <c r="A421" s="14"/>
      <c r="B421" s="245"/>
      <c r="C421" s="246"/>
      <c r="D421" s="236" t="s">
        <v>137</v>
      </c>
      <c r="E421" s="247" t="s">
        <v>1</v>
      </c>
      <c r="F421" s="248" t="s">
        <v>755</v>
      </c>
      <c r="G421" s="246"/>
      <c r="H421" s="249">
        <v>1130</v>
      </c>
      <c r="I421" s="250"/>
      <c r="J421" s="246"/>
      <c r="K421" s="246"/>
      <c r="L421" s="251"/>
      <c r="M421" s="252"/>
      <c r="N421" s="253"/>
      <c r="O421" s="253"/>
      <c r="P421" s="253"/>
      <c r="Q421" s="253"/>
      <c r="R421" s="253"/>
      <c r="S421" s="253"/>
      <c r="T421" s="254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5" t="s">
        <v>137</v>
      </c>
      <c r="AU421" s="255" t="s">
        <v>86</v>
      </c>
      <c r="AV421" s="14" t="s">
        <v>86</v>
      </c>
      <c r="AW421" s="14" t="s">
        <v>32</v>
      </c>
      <c r="AX421" s="14" t="s">
        <v>84</v>
      </c>
      <c r="AY421" s="255" t="s">
        <v>128</v>
      </c>
    </row>
    <row r="422" s="2" customFormat="1" ht="24.15" customHeight="1">
      <c r="A422" s="39"/>
      <c r="B422" s="40"/>
      <c r="C422" s="220" t="s">
        <v>767</v>
      </c>
      <c r="D422" s="220" t="s">
        <v>131</v>
      </c>
      <c r="E422" s="221" t="s">
        <v>768</v>
      </c>
      <c r="F422" s="222" t="s">
        <v>769</v>
      </c>
      <c r="G422" s="223" t="s">
        <v>320</v>
      </c>
      <c r="H422" s="224">
        <v>1130</v>
      </c>
      <c r="I422" s="225"/>
      <c r="J422" s="226">
        <f>ROUND(I422*H422,2)</f>
        <v>0</v>
      </c>
      <c r="K422" s="227"/>
      <c r="L422" s="45"/>
      <c r="M422" s="228" t="s">
        <v>1</v>
      </c>
      <c r="N422" s="229" t="s">
        <v>41</v>
      </c>
      <c r="O422" s="92"/>
      <c r="P422" s="230">
        <f>O422*H422</f>
        <v>0</v>
      </c>
      <c r="Q422" s="230">
        <v>0</v>
      </c>
      <c r="R422" s="230">
        <f>Q422*H422</f>
        <v>0</v>
      </c>
      <c r="S422" s="230">
        <v>0</v>
      </c>
      <c r="T422" s="231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32" t="s">
        <v>135</v>
      </c>
      <c r="AT422" s="232" t="s">
        <v>131</v>
      </c>
      <c r="AU422" s="232" t="s">
        <v>86</v>
      </c>
      <c r="AY422" s="18" t="s">
        <v>128</v>
      </c>
      <c r="BE422" s="233">
        <f>IF(N422="základní",J422,0)</f>
        <v>0</v>
      </c>
      <c r="BF422" s="233">
        <f>IF(N422="snížená",J422,0)</f>
        <v>0</v>
      </c>
      <c r="BG422" s="233">
        <f>IF(N422="zákl. přenesená",J422,0)</f>
        <v>0</v>
      </c>
      <c r="BH422" s="233">
        <f>IF(N422="sníž. přenesená",J422,0)</f>
        <v>0</v>
      </c>
      <c r="BI422" s="233">
        <f>IF(N422="nulová",J422,0)</f>
        <v>0</v>
      </c>
      <c r="BJ422" s="18" t="s">
        <v>84</v>
      </c>
      <c r="BK422" s="233">
        <f>ROUND(I422*H422,2)</f>
        <v>0</v>
      </c>
      <c r="BL422" s="18" t="s">
        <v>135</v>
      </c>
      <c r="BM422" s="232" t="s">
        <v>770</v>
      </c>
    </row>
    <row r="423" s="14" customFormat="1">
      <c r="A423" s="14"/>
      <c r="B423" s="245"/>
      <c r="C423" s="246"/>
      <c r="D423" s="236" t="s">
        <v>137</v>
      </c>
      <c r="E423" s="247" t="s">
        <v>1</v>
      </c>
      <c r="F423" s="248" t="s">
        <v>755</v>
      </c>
      <c r="G423" s="246"/>
      <c r="H423" s="249">
        <v>1130</v>
      </c>
      <c r="I423" s="250"/>
      <c r="J423" s="246"/>
      <c r="K423" s="246"/>
      <c r="L423" s="251"/>
      <c r="M423" s="252"/>
      <c r="N423" s="253"/>
      <c r="O423" s="253"/>
      <c r="P423" s="253"/>
      <c r="Q423" s="253"/>
      <c r="R423" s="253"/>
      <c r="S423" s="253"/>
      <c r="T423" s="254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5" t="s">
        <v>137</v>
      </c>
      <c r="AU423" s="255" t="s">
        <v>86</v>
      </c>
      <c r="AV423" s="14" t="s">
        <v>86</v>
      </c>
      <c r="AW423" s="14" t="s">
        <v>32</v>
      </c>
      <c r="AX423" s="14" t="s">
        <v>84</v>
      </c>
      <c r="AY423" s="255" t="s">
        <v>128</v>
      </c>
    </row>
    <row r="424" s="2" customFormat="1" ht="44.25" customHeight="1">
      <c r="A424" s="39"/>
      <c r="B424" s="40"/>
      <c r="C424" s="220" t="s">
        <v>771</v>
      </c>
      <c r="D424" s="220" t="s">
        <v>131</v>
      </c>
      <c r="E424" s="221" t="s">
        <v>772</v>
      </c>
      <c r="F424" s="222" t="s">
        <v>773</v>
      </c>
      <c r="G424" s="223" t="s">
        <v>320</v>
      </c>
      <c r="H424" s="224">
        <v>1130</v>
      </c>
      <c r="I424" s="225"/>
      <c r="J424" s="226">
        <f>ROUND(I424*H424,2)</f>
        <v>0</v>
      </c>
      <c r="K424" s="227"/>
      <c r="L424" s="45"/>
      <c r="M424" s="228" t="s">
        <v>1</v>
      </c>
      <c r="N424" s="229" t="s">
        <v>41</v>
      </c>
      <c r="O424" s="92"/>
      <c r="P424" s="230">
        <f>O424*H424</f>
        <v>0</v>
      </c>
      <c r="Q424" s="230">
        <v>0</v>
      </c>
      <c r="R424" s="230">
        <f>Q424*H424</f>
        <v>0</v>
      </c>
      <c r="S424" s="230">
        <v>0</v>
      </c>
      <c r="T424" s="231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32" t="s">
        <v>135</v>
      </c>
      <c r="AT424" s="232" t="s">
        <v>131</v>
      </c>
      <c r="AU424" s="232" t="s">
        <v>86</v>
      </c>
      <c r="AY424" s="18" t="s">
        <v>128</v>
      </c>
      <c r="BE424" s="233">
        <f>IF(N424="základní",J424,0)</f>
        <v>0</v>
      </c>
      <c r="BF424" s="233">
        <f>IF(N424="snížená",J424,0)</f>
        <v>0</v>
      </c>
      <c r="BG424" s="233">
        <f>IF(N424="zákl. přenesená",J424,0)</f>
        <v>0</v>
      </c>
      <c r="BH424" s="233">
        <f>IF(N424="sníž. přenesená",J424,0)</f>
        <v>0</v>
      </c>
      <c r="BI424" s="233">
        <f>IF(N424="nulová",J424,0)</f>
        <v>0</v>
      </c>
      <c r="BJ424" s="18" t="s">
        <v>84</v>
      </c>
      <c r="BK424" s="233">
        <f>ROUND(I424*H424,2)</f>
        <v>0</v>
      </c>
      <c r="BL424" s="18" t="s">
        <v>135</v>
      </c>
      <c r="BM424" s="232" t="s">
        <v>774</v>
      </c>
    </row>
    <row r="425" s="14" customFormat="1">
      <c r="A425" s="14"/>
      <c r="B425" s="245"/>
      <c r="C425" s="246"/>
      <c r="D425" s="236" t="s">
        <v>137</v>
      </c>
      <c r="E425" s="247" t="s">
        <v>1</v>
      </c>
      <c r="F425" s="248" t="s">
        <v>755</v>
      </c>
      <c r="G425" s="246"/>
      <c r="H425" s="249">
        <v>1130</v>
      </c>
      <c r="I425" s="250"/>
      <c r="J425" s="246"/>
      <c r="K425" s="246"/>
      <c r="L425" s="251"/>
      <c r="M425" s="252"/>
      <c r="N425" s="253"/>
      <c r="O425" s="253"/>
      <c r="P425" s="253"/>
      <c r="Q425" s="253"/>
      <c r="R425" s="253"/>
      <c r="S425" s="253"/>
      <c r="T425" s="254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5" t="s">
        <v>137</v>
      </c>
      <c r="AU425" s="255" t="s">
        <v>86</v>
      </c>
      <c r="AV425" s="14" t="s">
        <v>86</v>
      </c>
      <c r="AW425" s="14" t="s">
        <v>32</v>
      </c>
      <c r="AX425" s="14" t="s">
        <v>84</v>
      </c>
      <c r="AY425" s="255" t="s">
        <v>128</v>
      </c>
    </row>
    <row r="426" s="2" customFormat="1" ht="78" customHeight="1">
      <c r="A426" s="39"/>
      <c r="B426" s="40"/>
      <c r="C426" s="220" t="s">
        <v>652</v>
      </c>
      <c r="D426" s="220" t="s">
        <v>131</v>
      </c>
      <c r="E426" s="221" t="s">
        <v>775</v>
      </c>
      <c r="F426" s="222" t="s">
        <v>776</v>
      </c>
      <c r="G426" s="223" t="s">
        <v>320</v>
      </c>
      <c r="H426" s="224">
        <v>272</v>
      </c>
      <c r="I426" s="225"/>
      <c r="J426" s="226">
        <f>ROUND(I426*H426,2)</f>
        <v>0</v>
      </c>
      <c r="K426" s="227"/>
      <c r="L426" s="45"/>
      <c r="M426" s="228" t="s">
        <v>1</v>
      </c>
      <c r="N426" s="229" t="s">
        <v>41</v>
      </c>
      <c r="O426" s="92"/>
      <c r="P426" s="230">
        <f>O426*H426</f>
        <v>0</v>
      </c>
      <c r="Q426" s="230">
        <v>0.085650000000000004</v>
      </c>
      <c r="R426" s="230">
        <f>Q426*H426</f>
        <v>23.296800000000001</v>
      </c>
      <c r="S426" s="230">
        <v>0</v>
      </c>
      <c r="T426" s="231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32" t="s">
        <v>135</v>
      </c>
      <c r="AT426" s="232" t="s">
        <v>131</v>
      </c>
      <c r="AU426" s="232" t="s">
        <v>86</v>
      </c>
      <c r="AY426" s="18" t="s">
        <v>128</v>
      </c>
      <c r="BE426" s="233">
        <f>IF(N426="základní",J426,0)</f>
        <v>0</v>
      </c>
      <c r="BF426" s="233">
        <f>IF(N426="snížená",J426,0)</f>
        <v>0</v>
      </c>
      <c r="BG426" s="233">
        <f>IF(N426="zákl. přenesená",J426,0)</f>
        <v>0</v>
      </c>
      <c r="BH426" s="233">
        <f>IF(N426="sníž. přenesená",J426,0)</f>
        <v>0</v>
      </c>
      <c r="BI426" s="233">
        <f>IF(N426="nulová",J426,0)</f>
        <v>0</v>
      </c>
      <c r="BJ426" s="18" t="s">
        <v>84</v>
      </c>
      <c r="BK426" s="233">
        <f>ROUND(I426*H426,2)</f>
        <v>0</v>
      </c>
      <c r="BL426" s="18" t="s">
        <v>135</v>
      </c>
      <c r="BM426" s="232" t="s">
        <v>777</v>
      </c>
    </row>
    <row r="427" s="14" customFormat="1">
      <c r="A427" s="14"/>
      <c r="B427" s="245"/>
      <c r="C427" s="246"/>
      <c r="D427" s="236" t="s">
        <v>137</v>
      </c>
      <c r="E427" s="247" t="s">
        <v>1</v>
      </c>
      <c r="F427" s="248" t="s">
        <v>750</v>
      </c>
      <c r="G427" s="246"/>
      <c r="H427" s="249">
        <v>272</v>
      </c>
      <c r="I427" s="250"/>
      <c r="J427" s="246"/>
      <c r="K427" s="246"/>
      <c r="L427" s="251"/>
      <c r="M427" s="252"/>
      <c r="N427" s="253"/>
      <c r="O427" s="253"/>
      <c r="P427" s="253"/>
      <c r="Q427" s="253"/>
      <c r="R427" s="253"/>
      <c r="S427" s="253"/>
      <c r="T427" s="254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5" t="s">
        <v>137</v>
      </c>
      <c r="AU427" s="255" t="s">
        <v>86</v>
      </c>
      <c r="AV427" s="14" t="s">
        <v>86</v>
      </c>
      <c r="AW427" s="14" t="s">
        <v>32</v>
      </c>
      <c r="AX427" s="14" t="s">
        <v>84</v>
      </c>
      <c r="AY427" s="255" t="s">
        <v>128</v>
      </c>
    </row>
    <row r="428" s="2" customFormat="1" ht="21.75" customHeight="1">
      <c r="A428" s="39"/>
      <c r="B428" s="40"/>
      <c r="C428" s="270" t="s">
        <v>778</v>
      </c>
      <c r="D428" s="270" t="s">
        <v>279</v>
      </c>
      <c r="E428" s="271" t="s">
        <v>779</v>
      </c>
      <c r="F428" s="272" t="s">
        <v>780</v>
      </c>
      <c r="G428" s="273" t="s">
        <v>320</v>
      </c>
      <c r="H428" s="274">
        <v>264.40800000000002</v>
      </c>
      <c r="I428" s="275"/>
      <c r="J428" s="276">
        <f>ROUND(I428*H428,2)</f>
        <v>0</v>
      </c>
      <c r="K428" s="277"/>
      <c r="L428" s="278"/>
      <c r="M428" s="279" t="s">
        <v>1</v>
      </c>
      <c r="N428" s="280" t="s">
        <v>41</v>
      </c>
      <c r="O428" s="92"/>
      <c r="P428" s="230">
        <f>O428*H428</f>
        <v>0</v>
      </c>
      <c r="Q428" s="230">
        <v>0.17599999999999999</v>
      </c>
      <c r="R428" s="230">
        <f>Q428*H428</f>
        <v>46.535808000000003</v>
      </c>
      <c r="S428" s="230">
        <v>0</v>
      </c>
      <c r="T428" s="231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32" t="s">
        <v>175</v>
      </c>
      <c r="AT428" s="232" t="s">
        <v>279</v>
      </c>
      <c r="AU428" s="232" t="s">
        <v>86</v>
      </c>
      <c r="AY428" s="18" t="s">
        <v>128</v>
      </c>
      <c r="BE428" s="233">
        <f>IF(N428="základní",J428,0)</f>
        <v>0</v>
      </c>
      <c r="BF428" s="233">
        <f>IF(N428="snížená",J428,0)</f>
        <v>0</v>
      </c>
      <c r="BG428" s="233">
        <f>IF(N428="zákl. přenesená",J428,0)</f>
        <v>0</v>
      </c>
      <c r="BH428" s="233">
        <f>IF(N428="sníž. přenesená",J428,0)</f>
        <v>0</v>
      </c>
      <c r="BI428" s="233">
        <f>IF(N428="nulová",J428,0)</f>
        <v>0</v>
      </c>
      <c r="BJ428" s="18" t="s">
        <v>84</v>
      </c>
      <c r="BK428" s="233">
        <f>ROUND(I428*H428,2)</f>
        <v>0</v>
      </c>
      <c r="BL428" s="18" t="s">
        <v>135</v>
      </c>
      <c r="BM428" s="232" t="s">
        <v>781</v>
      </c>
    </row>
    <row r="429" s="14" customFormat="1">
      <c r="A429" s="14"/>
      <c r="B429" s="245"/>
      <c r="C429" s="246"/>
      <c r="D429" s="236" t="s">
        <v>137</v>
      </c>
      <c r="E429" s="247" t="s">
        <v>1</v>
      </c>
      <c r="F429" s="248" t="s">
        <v>782</v>
      </c>
      <c r="G429" s="246"/>
      <c r="H429" s="249">
        <v>260.5</v>
      </c>
      <c r="I429" s="250"/>
      <c r="J429" s="246"/>
      <c r="K429" s="246"/>
      <c r="L429" s="251"/>
      <c r="M429" s="252"/>
      <c r="N429" s="253"/>
      <c r="O429" s="253"/>
      <c r="P429" s="253"/>
      <c r="Q429" s="253"/>
      <c r="R429" s="253"/>
      <c r="S429" s="253"/>
      <c r="T429" s="254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5" t="s">
        <v>137</v>
      </c>
      <c r="AU429" s="255" t="s">
        <v>86</v>
      </c>
      <c r="AV429" s="14" t="s">
        <v>86</v>
      </c>
      <c r="AW429" s="14" t="s">
        <v>32</v>
      </c>
      <c r="AX429" s="14" t="s">
        <v>84</v>
      </c>
      <c r="AY429" s="255" t="s">
        <v>128</v>
      </c>
    </row>
    <row r="430" s="14" customFormat="1">
      <c r="A430" s="14"/>
      <c r="B430" s="245"/>
      <c r="C430" s="246"/>
      <c r="D430" s="236" t="s">
        <v>137</v>
      </c>
      <c r="E430" s="246"/>
      <c r="F430" s="248" t="s">
        <v>783</v>
      </c>
      <c r="G430" s="246"/>
      <c r="H430" s="249">
        <v>264.40800000000002</v>
      </c>
      <c r="I430" s="250"/>
      <c r="J430" s="246"/>
      <c r="K430" s="246"/>
      <c r="L430" s="251"/>
      <c r="M430" s="252"/>
      <c r="N430" s="253"/>
      <c r="O430" s="253"/>
      <c r="P430" s="253"/>
      <c r="Q430" s="253"/>
      <c r="R430" s="253"/>
      <c r="S430" s="253"/>
      <c r="T430" s="254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5" t="s">
        <v>137</v>
      </c>
      <c r="AU430" s="255" t="s">
        <v>86</v>
      </c>
      <c r="AV430" s="14" t="s">
        <v>86</v>
      </c>
      <c r="AW430" s="14" t="s">
        <v>4</v>
      </c>
      <c r="AX430" s="14" t="s">
        <v>84</v>
      </c>
      <c r="AY430" s="255" t="s">
        <v>128</v>
      </c>
    </row>
    <row r="431" s="2" customFormat="1" ht="24.15" customHeight="1">
      <c r="A431" s="39"/>
      <c r="B431" s="40"/>
      <c r="C431" s="270" t="s">
        <v>784</v>
      </c>
      <c r="D431" s="270" t="s">
        <v>279</v>
      </c>
      <c r="E431" s="271" t="s">
        <v>785</v>
      </c>
      <c r="F431" s="272" t="s">
        <v>786</v>
      </c>
      <c r="G431" s="273" t="s">
        <v>320</v>
      </c>
      <c r="H431" s="274">
        <v>11.673</v>
      </c>
      <c r="I431" s="275"/>
      <c r="J431" s="276">
        <f>ROUND(I431*H431,2)</f>
        <v>0</v>
      </c>
      <c r="K431" s="277"/>
      <c r="L431" s="278"/>
      <c r="M431" s="279" t="s">
        <v>1</v>
      </c>
      <c r="N431" s="280" t="s">
        <v>41</v>
      </c>
      <c r="O431" s="92"/>
      <c r="P431" s="230">
        <f>O431*H431</f>
        <v>0</v>
      </c>
      <c r="Q431" s="230">
        <v>0.17499999999999999</v>
      </c>
      <c r="R431" s="230">
        <f>Q431*H431</f>
        <v>2.0427749999999998</v>
      </c>
      <c r="S431" s="230">
        <v>0</v>
      </c>
      <c r="T431" s="231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32" t="s">
        <v>175</v>
      </c>
      <c r="AT431" s="232" t="s">
        <v>279</v>
      </c>
      <c r="AU431" s="232" t="s">
        <v>86</v>
      </c>
      <c r="AY431" s="18" t="s">
        <v>128</v>
      </c>
      <c r="BE431" s="233">
        <f>IF(N431="základní",J431,0)</f>
        <v>0</v>
      </c>
      <c r="BF431" s="233">
        <f>IF(N431="snížená",J431,0)</f>
        <v>0</v>
      </c>
      <c r="BG431" s="233">
        <f>IF(N431="zákl. přenesená",J431,0)</f>
        <v>0</v>
      </c>
      <c r="BH431" s="233">
        <f>IF(N431="sníž. přenesená",J431,0)</f>
        <v>0</v>
      </c>
      <c r="BI431" s="233">
        <f>IF(N431="nulová",J431,0)</f>
        <v>0</v>
      </c>
      <c r="BJ431" s="18" t="s">
        <v>84</v>
      </c>
      <c r="BK431" s="233">
        <f>ROUND(I431*H431,2)</f>
        <v>0</v>
      </c>
      <c r="BL431" s="18" t="s">
        <v>135</v>
      </c>
      <c r="BM431" s="232" t="s">
        <v>787</v>
      </c>
    </row>
    <row r="432" s="14" customFormat="1">
      <c r="A432" s="14"/>
      <c r="B432" s="245"/>
      <c r="C432" s="246"/>
      <c r="D432" s="236" t="s">
        <v>137</v>
      </c>
      <c r="E432" s="247" t="s">
        <v>1</v>
      </c>
      <c r="F432" s="248" t="s">
        <v>788</v>
      </c>
      <c r="G432" s="246"/>
      <c r="H432" s="249">
        <v>11.5</v>
      </c>
      <c r="I432" s="250"/>
      <c r="J432" s="246"/>
      <c r="K432" s="246"/>
      <c r="L432" s="251"/>
      <c r="M432" s="252"/>
      <c r="N432" s="253"/>
      <c r="O432" s="253"/>
      <c r="P432" s="253"/>
      <c r="Q432" s="253"/>
      <c r="R432" s="253"/>
      <c r="S432" s="253"/>
      <c r="T432" s="254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5" t="s">
        <v>137</v>
      </c>
      <c r="AU432" s="255" t="s">
        <v>86</v>
      </c>
      <c r="AV432" s="14" t="s">
        <v>86</v>
      </c>
      <c r="AW432" s="14" t="s">
        <v>32</v>
      </c>
      <c r="AX432" s="14" t="s">
        <v>84</v>
      </c>
      <c r="AY432" s="255" t="s">
        <v>128</v>
      </c>
    </row>
    <row r="433" s="14" customFormat="1">
      <c r="A433" s="14"/>
      <c r="B433" s="245"/>
      <c r="C433" s="246"/>
      <c r="D433" s="236" t="s">
        <v>137</v>
      </c>
      <c r="E433" s="246"/>
      <c r="F433" s="248" t="s">
        <v>789</v>
      </c>
      <c r="G433" s="246"/>
      <c r="H433" s="249">
        <v>11.673</v>
      </c>
      <c r="I433" s="250"/>
      <c r="J433" s="246"/>
      <c r="K433" s="246"/>
      <c r="L433" s="251"/>
      <c r="M433" s="252"/>
      <c r="N433" s="253"/>
      <c r="O433" s="253"/>
      <c r="P433" s="253"/>
      <c r="Q433" s="253"/>
      <c r="R433" s="253"/>
      <c r="S433" s="253"/>
      <c r="T433" s="254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5" t="s">
        <v>137</v>
      </c>
      <c r="AU433" s="255" t="s">
        <v>86</v>
      </c>
      <c r="AV433" s="14" t="s">
        <v>86</v>
      </c>
      <c r="AW433" s="14" t="s">
        <v>4</v>
      </c>
      <c r="AX433" s="14" t="s">
        <v>84</v>
      </c>
      <c r="AY433" s="255" t="s">
        <v>128</v>
      </c>
    </row>
    <row r="434" s="2" customFormat="1" ht="78" customHeight="1">
      <c r="A434" s="39"/>
      <c r="B434" s="40"/>
      <c r="C434" s="220" t="s">
        <v>790</v>
      </c>
      <c r="D434" s="220" t="s">
        <v>131</v>
      </c>
      <c r="E434" s="221" t="s">
        <v>791</v>
      </c>
      <c r="F434" s="222" t="s">
        <v>792</v>
      </c>
      <c r="G434" s="223" t="s">
        <v>320</v>
      </c>
      <c r="H434" s="224">
        <v>305</v>
      </c>
      <c r="I434" s="225"/>
      <c r="J434" s="226">
        <f>ROUND(I434*H434,2)</f>
        <v>0</v>
      </c>
      <c r="K434" s="227"/>
      <c r="L434" s="45"/>
      <c r="M434" s="228" t="s">
        <v>1</v>
      </c>
      <c r="N434" s="229" t="s">
        <v>41</v>
      </c>
      <c r="O434" s="92"/>
      <c r="P434" s="230">
        <f>O434*H434</f>
        <v>0</v>
      </c>
      <c r="Q434" s="230">
        <v>0.10362</v>
      </c>
      <c r="R434" s="230">
        <f>Q434*H434</f>
        <v>31.604100000000003</v>
      </c>
      <c r="S434" s="230">
        <v>0</v>
      </c>
      <c r="T434" s="231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32" t="s">
        <v>135</v>
      </c>
      <c r="AT434" s="232" t="s">
        <v>131</v>
      </c>
      <c r="AU434" s="232" t="s">
        <v>86</v>
      </c>
      <c r="AY434" s="18" t="s">
        <v>128</v>
      </c>
      <c r="BE434" s="233">
        <f>IF(N434="základní",J434,0)</f>
        <v>0</v>
      </c>
      <c r="BF434" s="233">
        <f>IF(N434="snížená",J434,0)</f>
        <v>0</v>
      </c>
      <c r="BG434" s="233">
        <f>IF(N434="zákl. přenesená",J434,0)</f>
        <v>0</v>
      </c>
      <c r="BH434" s="233">
        <f>IF(N434="sníž. přenesená",J434,0)</f>
        <v>0</v>
      </c>
      <c r="BI434" s="233">
        <f>IF(N434="nulová",J434,0)</f>
        <v>0</v>
      </c>
      <c r="BJ434" s="18" t="s">
        <v>84</v>
      </c>
      <c r="BK434" s="233">
        <f>ROUND(I434*H434,2)</f>
        <v>0</v>
      </c>
      <c r="BL434" s="18" t="s">
        <v>135</v>
      </c>
      <c r="BM434" s="232" t="s">
        <v>793</v>
      </c>
    </row>
    <row r="435" s="14" customFormat="1">
      <c r="A435" s="14"/>
      <c r="B435" s="245"/>
      <c r="C435" s="246"/>
      <c r="D435" s="236" t="s">
        <v>137</v>
      </c>
      <c r="E435" s="247" t="s">
        <v>1</v>
      </c>
      <c r="F435" s="248" t="s">
        <v>742</v>
      </c>
      <c r="G435" s="246"/>
      <c r="H435" s="249">
        <v>305</v>
      </c>
      <c r="I435" s="250"/>
      <c r="J435" s="246"/>
      <c r="K435" s="246"/>
      <c r="L435" s="251"/>
      <c r="M435" s="252"/>
      <c r="N435" s="253"/>
      <c r="O435" s="253"/>
      <c r="P435" s="253"/>
      <c r="Q435" s="253"/>
      <c r="R435" s="253"/>
      <c r="S435" s="253"/>
      <c r="T435" s="254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5" t="s">
        <v>137</v>
      </c>
      <c r="AU435" s="255" t="s">
        <v>86</v>
      </c>
      <c r="AV435" s="14" t="s">
        <v>86</v>
      </c>
      <c r="AW435" s="14" t="s">
        <v>32</v>
      </c>
      <c r="AX435" s="14" t="s">
        <v>84</v>
      </c>
      <c r="AY435" s="255" t="s">
        <v>128</v>
      </c>
    </row>
    <row r="436" s="2" customFormat="1" ht="21.75" customHeight="1">
      <c r="A436" s="39"/>
      <c r="B436" s="40"/>
      <c r="C436" s="270" t="s">
        <v>794</v>
      </c>
      <c r="D436" s="270" t="s">
        <v>279</v>
      </c>
      <c r="E436" s="271" t="s">
        <v>779</v>
      </c>
      <c r="F436" s="272" t="s">
        <v>780</v>
      </c>
      <c r="G436" s="273" t="s">
        <v>320</v>
      </c>
      <c r="H436" s="274">
        <v>276.58800000000002</v>
      </c>
      <c r="I436" s="275"/>
      <c r="J436" s="276">
        <f>ROUND(I436*H436,2)</f>
        <v>0</v>
      </c>
      <c r="K436" s="277"/>
      <c r="L436" s="278"/>
      <c r="M436" s="279" t="s">
        <v>1</v>
      </c>
      <c r="N436" s="280" t="s">
        <v>41</v>
      </c>
      <c r="O436" s="92"/>
      <c r="P436" s="230">
        <f>O436*H436</f>
        <v>0</v>
      </c>
      <c r="Q436" s="230">
        <v>0.17599999999999999</v>
      </c>
      <c r="R436" s="230">
        <f>Q436*H436</f>
        <v>48.679487999999999</v>
      </c>
      <c r="S436" s="230">
        <v>0</v>
      </c>
      <c r="T436" s="231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32" t="s">
        <v>175</v>
      </c>
      <c r="AT436" s="232" t="s">
        <v>279</v>
      </c>
      <c r="AU436" s="232" t="s">
        <v>86</v>
      </c>
      <c r="AY436" s="18" t="s">
        <v>128</v>
      </c>
      <c r="BE436" s="233">
        <f>IF(N436="základní",J436,0)</f>
        <v>0</v>
      </c>
      <c r="BF436" s="233">
        <f>IF(N436="snížená",J436,0)</f>
        <v>0</v>
      </c>
      <c r="BG436" s="233">
        <f>IF(N436="zákl. přenesená",J436,0)</f>
        <v>0</v>
      </c>
      <c r="BH436" s="233">
        <f>IF(N436="sníž. přenesená",J436,0)</f>
        <v>0</v>
      </c>
      <c r="BI436" s="233">
        <f>IF(N436="nulová",J436,0)</f>
        <v>0</v>
      </c>
      <c r="BJ436" s="18" t="s">
        <v>84</v>
      </c>
      <c r="BK436" s="233">
        <f>ROUND(I436*H436,2)</f>
        <v>0</v>
      </c>
      <c r="BL436" s="18" t="s">
        <v>135</v>
      </c>
      <c r="BM436" s="232" t="s">
        <v>795</v>
      </c>
    </row>
    <row r="437" s="14" customFormat="1">
      <c r="A437" s="14"/>
      <c r="B437" s="245"/>
      <c r="C437" s="246"/>
      <c r="D437" s="236" t="s">
        <v>137</v>
      </c>
      <c r="E437" s="247" t="s">
        <v>1</v>
      </c>
      <c r="F437" s="248" t="s">
        <v>796</v>
      </c>
      <c r="G437" s="246"/>
      <c r="H437" s="249">
        <v>272.5</v>
      </c>
      <c r="I437" s="250"/>
      <c r="J437" s="246"/>
      <c r="K437" s="246"/>
      <c r="L437" s="251"/>
      <c r="M437" s="252"/>
      <c r="N437" s="253"/>
      <c r="O437" s="253"/>
      <c r="P437" s="253"/>
      <c r="Q437" s="253"/>
      <c r="R437" s="253"/>
      <c r="S437" s="253"/>
      <c r="T437" s="254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5" t="s">
        <v>137</v>
      </c>
      <c r="AU437" s="255" t="s">
        <v>86</v>
      </c>
      <c r="AV437" s="14" t="s">
        <v>86</v>
      </c>
      <c r="AW437" s="14" t="s">
        <v>32</v>
      </c>
      <c r="AX437" s="14" t="s">
        <v>84</v>
      </c>
      <c r="AY437" s="255" t="s">
        <v>128</v>
      </c>
    </row>
    <row r="438" s="14" customFormat="1">
      <c r="A438" s="14"/>
      <c r="B438" s="245"/>
      <c r="C438" s="246"/>
      <c r="D438" s="236" t="s">
        <v>137</v>
      </c>
      <c r="E438" s="246"/>
      <c r="F438" s="248" t="s">
        <v>797</v>
      </c>
      <c r="G438" s="246"/>
      <c r="H438" s="249">
        <v>276.58800000000002</v>
      </c>
      <c r="I438" s="250"/>
      <c r="J438" s="246"/>
      <c r="K438" s="246"/>
      <c r="L438" s="251"/>
      <c r="M438" s="252"/>
      <c r="N438" s="253"/>
      <c r="O438" s="253"/>
      <c r="P438" s="253"/>
      <c r="Q438" s="253"/>
      <c r="R438" s="253"/>
      <c r="S438" s="253"/>
      <c r="T438" s="254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5" t="s">
        <v>137</v>
      </c>
      <c r="AU438" s="255" t="s">
        <v>86</v>
      </c>
      <c r="AV438" s="14" t="s">
        <v>86</v>
      </c>
      <c r="AW438" s="14" t="s">
        <v>4</v>
      </c>
      <c r="AX438" s="14" t="s">
        <v>84</v>
      </c>
      <c r="AY438" s="255" t="s">
        <v>128</v>
      </c>
    </row>
    <row r="439" s="2" customFormat="1" ht="24.15" customHeight="1">
      <c r="A439" s="39"/>
      <c r="B439" s="40"/>
      <c r="C439" s="270" t="s">
        <v>798</v>
      </c>
      <c r="D439" s="270" t="s">
        <v>279</v>
      </c>
      <c r="E439" s="271" t="s">
        <v>785</v>
      </c>
      <c r="F439" s="272" t="s">
        <v>786</v>
      </c>
      <c r="G439" s="273" t="s">
        <v>320</v>
      </c>
      <c r="H439" s="274">
        <v>32.988</v>
      </c>
      <c r="I439" s="275"/>
      <c r="J439" s="276">
        <f>ROUND(I439*H439,2)</f>
        <v>0</v>
      </c>
      <c r="K439" s="277"/>
      <c r="L439" s="278"/>
      <c r="M439" s="279" t="s">
        <v>1</v>
      </c>
      <c r="N439" s="280" t="s">
        <v>41</v>
      </c>
      <c r="O439" s="92"/>
      <c r="P439" s="230">
        <f>O439*H439</f>
        <v>0</v>
      </c>
      <c r="Q439" s="230">
        <v>0.17499999999999999</v>
      </c>
      <c r="R439" s="230">
        <f>Q439*H439</f>
        <v>5.7728999999999999</v>
      </c>
      <c r="S439" s="230">
        <v>0</v>
      </c>
      <c r="T439" s="231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32" t="s">
        <v>175</v>
      </c>
      <c r="AT439" s="232" t="s">
        <v>279</v>
      </c>
      <c r="AU439" s="232" t="s">
        <v>86</v>
      </c>
      <c r="AY439" s="18" t="s">
        <v>128</v>
      </c>
      <c r="BE439" s="233">
        <f>IF(N439="základní",J439,0)</f>
        <v>0</v>
      </c>
      <c r="BF439" s="233">
        <f>IF(N439="snížená",J439,0)</f>
        <v>0</v>
      </c>
      <c r="BG439" s="233">
        <f>IF(N439="zákl. přenesená",J439,0)</f>
        <v>0</v>
      </c>
      <c r="BH439" s="233">
        <f>IF(N439="sníž. přenesená",J439,0)</f>
        <v>0</v>
      </c>
      <c r="BI439" s="233">
        <f>IF(N439="nulová",J439,0)</f>
        <v>0</v>
      </c>
      <c r="BJ439" s="18" t="s">
        <v>84</v>
      </c>
      <c r="BK439" s="233">
        <f>ROUND(I439*H439,2)</f>
        <v>0</v>
      </c>
      <c r="BL439" s="18" t="s">
        <v>135</v>
      </c>
      <c r="BM439" s="232" t="s">
        <v>799</v>
      </c>
    </row>
    <row r="440" s="14" customFormat="1">
      <c r="A440" s="14"/>
      <c r="B440" s="245"/>
      <c r="C440" s="246"/>
      <c r="D440" s="236" t="s">
        <v>137</v>
      </c>
      <c r="E440" s="247" t="s">
        <v>1</v>
      </c>
      <c r="F440" s="248" t="s">
        <v>800</v>
      </c>
      <c r="G440" s="246"/>
      <c r="H440" s="249">
        <v>32.5</v>
      </c>
      <c r="I440" s="250"/>
      <c r="J440" s="246"/>
      <c r="K440" s="246"/>
      <c r="L440" s="251"/>
      <c r="M440" s="252"/>
      <c r="N440" s="253"/>
      <c r="O440" s="253"/>
      <c r="P440" s="253"/>
      <c r="Q440" s="253"/>
      <c r="R440" s="253"/>
      <c r="S440" s="253"/>
      <c r="T440" s="254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5" t="s">
        <v>137</v>
      </c>
      <c r="AU440" s="255" t="s">
        <v>86</v>
      </c>
      <c r="AV440" s="14" t="s">
        <v>86</v>
      </c>
      <c r="AW440" s="14" t="s">
        <v>32</v>
      </c>
      <c r="AX440" s="14" t="s">
        <v>84</v>
      </c>
      <c r="AY440" s="255" t="s">
        <v>128</v>
      </c>
    </row>
    <row r="441" s="14" customFormat="1">
      <c r="A441" s="14"/>
      <c r="B441" s="245"/>
      <c r="C441" s="246"/>
      <c r="D441" s="236" t="s">
        <v>137</v>
      </c>
      <c r="E441" s="246"/>
      <c r="F441" s="248" t="s">
        <v>801</v>
      </c>
      <c r="G441" s="246"/>
      <c r="H441" s="249">
        <v>32.988</v>
      </c>
      <c r="I441" s="250"/>
      <c r="J441" s="246"/>
      <c r="K441" s="246"/>
      <c r="L441" s="251"/>
      <c r="M441" s="252"/>
      <c r="N441" s="253"/>
      <c r="O441" s="253"/>
      <c r="P441" s="253"/>
      <c r="Q441" s="253"/>
      <c r="R441" s="253"/>
      <c r="S441" s="253"/>
      <c r="T441" s="254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5" t="s">
        <v>137</v>
      </c>
      <c r="AU441" s="255" t="s">
        <v>86</v>
      </c>
      <c r="AV441" s="14" t="s">
        <v>86</v>
      </c>
      <c r="AW441" s="14" t="s">
        <v>4</v>
      </c>
      <c r="AX441" s="14" t="s">
        <v>84</v>
      </c>
      <c r="AY441" s="255" t="s">
        <v>128</v>
      </c>
    </row>
    <row r="442" s="2" customFormat="1" ht="66.75" customHeight="1">
      <c r="A442" s="39"/>
      <c r="B442" s="40"/>
      <c r="C442" s="220" t="s">
        <v>330</v>
      </c>
      <c r="D442" s="220" t="s">
        <v>131</v>
      </c>
      <c r="E442" s="221" t="s">
        <v>802</v>
      </c>
      <c r="F442" s="222" t="s">
        <v>803</v>
      </c>
      <c r="G442" s="223" t="s">
        <v>320</v>
      </c>
      <c r="H442" s="224">
        <v>100</v>
      </c>
      <c r="I442" s="225"/>
      <c r="J442" s="226">
        <f>ROUND(I442*H442,2)</f>
        <v>0</v>
      </c>
      <c r="K442" s="227"/>
      <c r="L442" s="45"/>
      <c r="M442" s="228" t="s">
        <v>1</v>
      </c>
      <c r="N442" s="229" t="s">
        <v>41</v>
      </c>
      <c r="O442" s="92"/>
      <c r="P442" s="230">
        <f>O442*H442</f>
        <v>0</v>
      </c>
      <c r="Q442" s="230">
        <v>0.098000000000000004</v>
      </c>
      <c r="R442" s="230">
        <f>Q442*H442</f>
        <v>9.8000000000000007</v>
      </c>
      <c r="S442" s="230">
        <v>0</v>
      </c>
      <c r="T442" s="231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32" t="s">
        <v>135</v>
      </c>
      <c r="AT442" s="232" t="s">
        <v>131</v>
      </c>
      <c r="AU442" s="232" t="s">
        <v>86</v>
      </c>
      <c r="AY442" s="18" t="s">
        <v>128</v>
      </c>
      <c r="BE442" s="233">
        <f>IF(N442="základní",J442,0)</f>
        <v>0</v>
      </c>
      <c r="BF442" s="233">
        <f>IF(N442="snížená",J442,0)</f>
        <v>0</v>
      </c>
      <c r="BG442" s="233">
        <f>IF(N442="zákl. přenesená",J442,0)</f>
        <v>0</v>
      </c>
      <c r="BH442" s="233">
        <f>IF(N442="sníž. přenesená",J442,0)</f>
        <v>0</v>
      </c>
      <c r="BI442" s="233">
        <f>IF(N442="nulová",J442,0)</f>
        <v>0</v>
      </c>
      <c r="BJ442" s="18" t="s">
        <v>84</v>
      </c>
      <c r="BK442" s="233">
        <f>ROUND(I442*H442,2)</f>
        <v>0</v>
      </c>
      <c r="BL442" s="18" t="s">
        <v>135</v>
      </c>
      <c r="BM442" s="232" t="s">
        <v>804</v>
      </c>
    </row>
    <row r="443" s="14" customFormat="1">
      <c r="A443" s="14"/>
      <c r="B443" s="245"/>
      <c r="C443" s="246"/>
      <c r="D443" s="236" t="s">
        <v>137</v>
      </c>
      <c r="E443" s="247" t="s">
        <v>1</v>
      </c>
      <c r="F443" s="248" t="s">
        <v>468</v>
      </c>
      <c r="G443" s="246"/>
      <c r="H443" s="249">
        <v>100</v>
      </c>
      <c r="I443" s="250"/>
      <c r="J443" s="246"/>
      <c r="K443" s="246"/>
      <c r="L443" s="251"/>
      <c r="M443" s="252"/>
      <c r="N443" s="253"/>
      <c r="O443" s="253"/>
      <c r="P443" s="253"/>
      <c r="Q443" s="253"/>
      <c r="R443" s="253"/>
      <c r="S443" s="253"/>
      <c r="T443" s="254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5" t="s">
        <v>137</v>
      </c>
      <c r="AU443" s="255" t="s">
        <v>86</v>
      </c>
      <c r="AV443" s="14" t="s">
        <v>86</v>
      </c>
      <c r="AW443" s="14" t="s">
        <v>32</v>
      </c>
      <c r="AX443" s="14" t="s">
        <v>84</v>
      </c>
      <c r="AY443" s="255" t="s">
        <v>128</v>
      </c>
    </row>
    <row r="444" s="2" customFormat="1" ht="24.15" customHeight="1">
      <c r="A444" s="39"/>
      <c r="B444" s="40"/>
      <c r="C444" s="270" t="s">
        <v>805</v>
      </c>
      <c r="D444" s="270" t="s">
        <v>279</v>
      </c>
      <c r="E444" s="271" t="s">
        <v>806</v>
      </c>
      <c r="F444" s="272" t="s">
        <v>807</v>
      </c>
      <c r="G444" s="273" t="s">
        <v>320</v>
      </c>
      <c r="H444" s="274">
        <v>103</v>
      </c>
      <c r="I444" s="275"/>
      <c r="J444" s="276">
        <f>ROUND(I444*H444,2)</f>
        <v>0</v>
      </c>
      <c r="K444" s="277"/>
      <c r="L444" s="278"/>
      <c r="M444" s="279" t="s">
        <v>1</v>
      </c>
      <c r="N444" s="280" t="s">
        <v>41</v>
      </c>
      <c r="O444" s="92"/>
      <c r="P444" s="230">
        <f>O444*H444</f>
        <v>0</v>
      </c>
      <c r="Q444" s="230">
        <v>0.14499999999999999</v>
      </c>
      <c r="R444" s="230">
        <f>Q444*H444</f>
        <v>14.934999999999999</v>
      </c>
      <c r="S444" s="230">
        <v>0</v>
      </c>
      <c r="T444" s="231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32" t="s">
        <v>175</v>
      </c>
      <c r="AT444" s="232" t="s">
        <v>279</v>
      </c>
      <c r="AU444" s="232" t="s">
        <v>86</v>
      </c>
      <c r="AY444" s="18" t="s">
        <v>128</v>
      </c>
      <c r="BE444" s="233">
        <f>IF(N444="základní",J444,0)</f>
        <v>0</v>
      </c>
      <c r="BF444" s="233">
        <f>IF(N444="snížená",J444,0)</f>
        <v>0</v>
      </c>
      <c r="BG444" s="233">
        <f>IF(N444="zákl. přenesená",J444,0)</f>
        <v>0</v>
      </c>
      <c r="BH444" s="233">
        <f>IF(N444="sníž. přenesená",J444,0)</f>
        <v>0</v>
      </c>
      <c r="BI444" s="233">
        <f>IF(N444="nulová",J444,0)</f>
        <v>0</v>
      </c>
      <c r="BJ444" s="18" t="s">
        <v>84</v>
      </c>
      <c r="BK444" s="233">
        <f>ROUND(I444*H444,2)</f>
        <v>0</v>
      </c>
      <c r="BL444" s="18" t="s">
        <v>135</v>
      </c>
      <c r="BM444" s="232" t="s">
        <v>808</v>
      </c>
    </row>
    <row r="445" s="14" customFormat="1">
      <c r="A445" s="14"/>
      <c r="B445" s="245"/>
      <c r="C445" s="246"/>
      <c r="D445" s="236" t="s">
        <v>137</v>
      </c>
      <c r="E445" s="247" t="s">
        <v>1</v>
      </c>
      <c r="F445" s="248" t="s">
        <v>468</v>
      </c>
      <c r="G445" s="246"/>
      <c r="H445" s="249">
        <v>100</v>
      </c>
      <c r="I445" s="250"/>
      <c r="J445" s="246"/>
      <c r="K445" s="246"/>
      <c r="L445" s="251"/>
      <c r="M445" s="252"/>
      <c r="N445" s="253"/>
      <c r="O445" s="253"/>
      <c r="P445" s="253"/>
      <c r="Q445" s="253"/>
      <c r="R445" s="253"/>
      <c r="S445" s="253"/>
      <c r="T445" s="254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55" t="s">
        <v>137</v>
      </c>
      <c r="AU445" s="255" t="s">
        <v>86</v>
      </c>
      <c r="AV445" s="14" t="s">
        <v>86</v>
      </c>
      <c r="AW445" s="14" t="s">
        <v>32</v>
      </c>
      <c r="AX445" s="14" t="s">
        <v>84</v>
      </c>
      <c r="AY445" s="255" t="s">
        <v>128</v>
      </c>
    </row>
    <row r="446" s="14" customFormat="1">
      <c r="A446" s="14"/>
      <c r="B446" s="245"/>
      <c r="C446" s="246"/>
      <c r="D446" s="236" t="s">
        <v>137</v>
      </c>
      <c r="E446" s="246"/>
      <c r="F446" s="248" t="s">
        <v>809</v>
      </c>
      <c r="G446" s="246"/>
      <c r="H446" s="249">
        <v>103</v>
      </c>
      <c r="I446" s="250"/>
      <c r="J446" s="246"/>
      <c r="K446" s="246"/>
      <c r="L446" s="251"/>
      <c r="M446" s="252"/>
      <c r="N446" s="253"/>
      <c r="O446" s="253"/>
      <c r="P446" s="253"/>
      <c r="Q446" s="253"/>
      <c r="R446" s="253"/>
      <c r="S446" s="253"/>
      <c r="T446" s="254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5" t="s">
        <v>137</v>
      </c>
      <c r="AU446" s="255" t="s">
        <v>86</v>
      </c>
      <c r="AV446" s="14" t="s">
        <v>86</v>
      </c>
      <c r="AW446" s="14" t="s">
        <v>4</v>
      </c>
      <c r="AX446" s="14" t="s">
        <v>84</v>
      </c>
      <c r="AY446" s="255" t="s">
        <v>128</v>
      </c>
    </row>
    <row r="447" s="12" customFormat="1" ht="22.8" customHeight="1">
      <c r="A447" s="12"/>
      <c r="B447" s="204"/>
      <c r="C447" s="205"/>
      <c r="D447" s="206" t="s">
        <v>75</v>
      </c>
      <c r="E447" s="218" t="s">
        <v>175</v>
      </c>
      <c r="F447" s="218" t="s">
        <v>810</v>
      </c>
      <c r="G447" s="205"/>
      <c r="H447" s="205"/>
      <c r="I447" s="208"/>
      <c r="J447" s="219">
        <f>BK447</f>
        <v>0</v>
      </c>
      <c r="K447" s="205"/>
      <c r="L447" s="210"/>
      <c r="M447" s="211"/>
      <c r="N447" s="212"/>
      <c r="O447" s="212"/>
      <c r="P447" s="213">
        <f>SUM(P448:P500)</f>
        <v>0</v>
      </c>
      <c r="Q447" s="212"/>
      <c r="R447" s="213">
        <f>SUM(R448:R500)</f>
        <v>9.478932949999999</v>
      </c>
      <c r="S447" s="212"/>
      <c r="T447" s="214">
        <f>SUM(T448:T500)</f>
        <v>1.5500000000000003</v>
      </c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R447" s="215" t="s">
        <v>84</v>
      </c>
      <c r="AT447" s="216" t="s">
        <v>75</v>
      </c>
      <c r="AU447" s="216" t="s">
        <v>84</v>
      </c>
      <c r="AY447" s="215" t="s">
        <v>128</v>
      </c>
      <c r="BK447" s="217">
        <f>SUM(BK448:BK500)</f>
        <v>0</v>
      </c>
    </row>
    <row r="448" s="2" customFormat="1" ht="24.15" customHeight="1">
      <c r="A448" s="39"/>
      <c r="B448" s="40"/>
      <c r="C448" s="220" t="s">
        <v>811</v>
      </c>
      <c r="D448" s="220" t="s">
        <v>131</v>
      </c>
      <c r="E448" s="221" t="s">
        <v>812</v>
      </c>
      <c r="F448" s="222" t="s">
        <v>813</v>
      </c>
      <c r="G448" s="223" t="s">
        <v>367</v>
      </c>
      <c r="H448" s="224">
        <v>2</v>
      </c>
      <c r="I448" s="225"/>
      <c r="J448" s="226">
        <f>ROUND(I448*H448,2)</f>
        <v>0</v>
      </c>
      <c r="K448" s="227"/>
      <c r="L448" s="45"/>
      <c r="M448" s="228" t="s">
        <v>1</v>
      </c>
      <c r="N448" s="229" t="s">
        <v>41</v>
      </c>
      <c r="O448" s="92"/>
      <c r="P448" s="230">
        <f>O448*H448</f>
        <v>0</v>
      </c>
      <c r="Q448" s="230">
        <v>0.068640000000000007</v>
      </c>
      <c r="R448" s="230">
        <f>Q448*H448</f>
        <v>0.13728000000000001</v>
      </c>
      <c r="S448" s="230">
        <v>0</v>
      </c>
      <c r="T448" s="231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32" t="s">
        <v>135</v>
      </c>
      <c r="AT448" s="232" t="s">
        <v>131</v>
      </c>
      <c r="AU448" s="232" t="s">
        <v>86</v>
      </c>
      <c r="AY448" s="18" t="s">
        <v>128</v>
      </c>
      <c r="BE448" s="233">
        <f>IF(N448="základní",J448,0)</f>
        <v>0</v>
      </c>
      <c r="BF448" s="233">
        <f>IF(N448="snížená",J448,0)</f>
        <v>0</v>
      </c>
      <c r="BG448" s="233">
        <f>IF(N448="zákl. přenesená",J448,0)</f>
        <v>0</v>
      </c>
      <c r="BH448" s="233">
        <f>IF(N448="sníž. přenesená",J448,0)</f>
        <v>0</v>
      </c>
      <c r="BI448" s="233">
        <f>IF(N448="nulová",J448,0)</f>
        <v>0</v>
      </c>
      <c r="BJ448" s="18" t="s">
        <v>84</v>
      </c>
      <c r="BK448" s="233">
        <f>ROUND(I448*H448,2)</f>
        <v>0</v>
      </c>
      <c r="BL448" s="18" t="s">
        <v>135</v>
      </c>
      <c r="BM448" s="232" t="s">
        <v>814</v>
      </c>
    </row>
    <row r="449" s="14" customFormat="1">
      <c r="A449" s="14"/>
      <c r="B449" s="245"/>
      <c r="C449" s="246"/>
      <c r="D449" s="236" t="s">
        <v>137</v>
      </c>
      <c r="E449" s="247" t="s">
        <v>1</v>
      </c>
      <c r="F449" s="248" t="s">
        <v>86</v>
      </c>
      <c r="G449" s="246"/>
      <c r="H449" s="249">
        <v>2</v>
      </c>
      <c r="I449" s="250"/>
      <c r="J449" s="246"/>
      <c r="K449" s="246"/>
      <c r="L449" s="251"/>
      <c r="M449" s="252"/>
      <c r="N449" s="253"/>
      <c r="O449" s="253"/>
      <c r="P449" s="253"/>
      <c r="Q449" s="253"/>
      <c r="R449" s="253"/>
      <c r="S449" s="253"/>
      <c r="T449" s="254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5" t="s">
        <v>137</v>
      </c>
      <c r="AU449" s="255" t="s">
        <v>86</v>
      </c>
      <c r="AV449" s="14" t="s">
        <v>86</v>
      </c>
      <c r="AW449" s="14" t="s">
        <v>32</v>
      </c>
      <c r="AX449" s="14" t="s">
        <v>84</v>
      </c>
      <c r="AY449" s="255" t="s">
        <v>128</v>
      </c>
    </row>
    <row r="450" s="2" customFormat="1" ht="33" customHeight="1">
      <c r="A450" s="39"/>
      <c r="B450" s="40"/>
      <c r="C450" s="220" t="s">
        <v>815</v>
      </c>
      <c r="D450" s="220" t="s">
        <v>131</v>
      </c>
      <c r="E450" s="221" t="s">
        <v>816</v>
      </c>
      <c r="F450" s="222" t="s">
        <v>817</v>
      </c>
      <c r="G450" s="223" t="s">
        <v>449</v>
      </c>
      <c r="H450" s="224">
        <v>23.5</v>
      </c>
      <c r="I450" s="225"/>
      <c r="J450" s="226">
        <f>ROUND(I450*H450,2)</f>
        <v>0</v>
      </c>
      <c r="K450" s="227"/>
      <c r="L450" s="45"/>
      <c r="M450" s="228" t="s">
        <v>1</v>
      </c>
      <c r="N450" s="229" t="s">
        <v>41</v>
      </c>
      <c r="O450" s="92"/>
      <c r="P450" s="230">
        <f>O450*H450</f>
        <v>0</v>
      </c>
      <c r="Q450" s="230">
        <v>1.0000000000000001E-05</v>
      </c>
      <c r="R450" s="230">
        <f>Q450*H450</f>
        <v>0.00023500000000000002</v>
      </c>
      <c r="S450" s="230">
        <v>0</v>
      </c>
      <c r="T450" s="231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32" t="s">
        <v>135</v>
      </c>
      <c r="AT450" s="232" t="s">
        <v>131</v>
      </c>
      <c r="AU450" s="232" t="s">
        <v>86</v>
      </c>
      <c r="AY450" s="18" t="s">
        <v>128</v>
      </c>
      <c r="BE450" s="233">
        <f>IF(N450="základní",J450,0)</f>
        <v>0</v>
      </c>
      <c r="BF450" s="233">
        <f>IF(N450="snížená",J450,0)</f>
        <v>0</v>
      </c>
      <c r="BG450" s="233">
        <f>IF(N450="zákl. přenesená",J450,0)</f>
        <v>0</v>
      </c>
      <c r="BH450" s="233">
        <f>IF(N450="sníž. přenesená",J450,0)</f>
        <v>0</v>
      </c>
      <c r="BI450" s="233">
        <f>IF(N450="nulová",J450,0)</f>
        <v>0</v>
      </c>
      <c r="BJ450" s="18" t="s">
        <v>84</v>
      </c>
      <c r="BK450" s="233">
        <f>ROUND(I450*H450,2)</f>
        <v>0</v>
      </c>
      <c r="BL450" s="18" t="s">
        <v>135</v>
      </c>
      <c r="BM450" s="232" t="s">
        <v>818</v>
      </c>
    </row>
    <row r="451" s="13" customFormat="1">
      <c r="A451" s="13"/>
      <c r="B451" s="234"/>
      <c r="C451" s="235"/>
      <c r="D451" s="236" t="s">
        <v>137</v>
      </c>
      <c r="E451" s="237" t="s">
        <v>1</v>
      </c>
      <c r="F451" s="238" t="s">
        <v>819</v>
      </c>
      <c r="G451" s="235"/>
      <c r="H451" s="237" t="s">
        <v>1</v>
      </c>
      <c r="I451" s="239"/>
      <c r="J451" s="235"/>
      <c r="K451" s="235"/>
      <c r="L451" s="240"/>
      <c r="M451" s="241"/>
      <c r="N451" s="242"/>
      <c r="O451" s="242"/>
      <c r="P451" s="242"/>
      <c r="Q451" s="242"/>
      <c r="R451" s="242"/>
      <c r="S451" s="242"/>
      <c r="T451" s="243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4" t="s">
        <v>137</v>
      </c>
      <c r="AU451" s="244" t="s">
        <v>86</v>
      </c>
      <c r="AV451" s="13" t="s">
        <v>84</v>
      </c>
      <c r="AW451" s="13" t="s">
        <v>32</v>
      </c>
      <c r="AX451" s="13" t="s">
        <v>76</v>
      </c>
      <c r="AY451" s="244" t="s">
        <v>128</v>
      </c>
    </row>
    <row r="452" s="14" customFormat="1">
      <c r="A452" s="14"/>
      <c r="B452" s="245"/>
      <c r="C452" s="246"/>
      <c r="D452" s="236" t="s">
        <v>137</v>
      </c>
      <c r="E452" s="247" t="s">
        <v>1</v>
      </c>
      <c r="F452" s="248" t="s">
        <v>820</v>
      </c>
      <c r="G452" s="246"/>
      <c r="H452" s="249">
        <v>19.5</v>
      </c>
      <c r="I452" s="250"/>
      <c r="J452" s="246"/>
      <c r="K452" s="246"/>
      <c r="L452" s="251"/>
      <c r="M452" s="252"/>
      <c r="N452" s="253"/>
      <c r="O452" s="253"/>
      <c r="P452" s="253"/>
      <c r="Q452" s="253"/>
      <c r="R452" s="253"/>
      <c r="S452" s="253"/>
      <c r="T452" s="254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55" t="s">
        <v>137</v>
      </c>
      <c r="AU452" s="255" t="s">
        <v>86</v>
      </c>
      <c r="AV452" s="14" t="s">
        <v>86</v>
      </c>
      <c r="AW452" s="14" t="s">
        <v>32</v>
      </c>
      <c r="AX452" s="14" t="s">
        <v>76</v>
      </c>
      <c r="AY452" s="255" t="s">
        <v>128</v>
      </c>
    </row>
    <row r="453" s="13" customFormat="1">
      <c r="A453" s="13"/>
      <c r="B453" s="234"/>
      <c r="C453" s="235"/>
      <c r="D453" s="236" t="s">
        <v>137</v>
      </c>
      <c r="E453" s="237" t="s">
        <v>1</v>
      </c>
      <c r="F453" s="238" t="s">
        <v>821</v>
      </c>
      <c r="G453" s="235"/>
      <c r="H453" s="237" t="s">
        <v>1</v>
      </c>
      <c r="I453" s="239"/>
      <c r="J453" s="235"/>
      <c r="K453" s="235"/>
      <c r="L453" s="240"/>
      <c r="M453" s="241"/>
      <c r="N453" s="242"/>
      <c r="O453" s="242"/>
      <c r="P453" s="242"/>
      <c r="Q453" s="242"/>
      <c r="R453" s="242"/>
      <c r="S453" s="242"/>
      <c r="T453" s="243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4" t="s">
        <v>137</v>
      </c>
      <c r="AU453" s="244" t="s">
        <v>86</v>
      </c>
      <c r="AV453" s="13" t="s">
        <v>84</v>
      </c>
      <c r="AW453" s="13" t="s">
        <v>32</v>
      </c>
      <c r="AX453" s="13" t="s">
        <v>76</v>
      </c>
      <c r="AY453" s="244" t="s">
        <v>128</v>
      </c>
    </row>
    <row r="454" s="14" customFormat="1">
      <c r="A454" s="14"/>
      <c r="B454" s="245"/>
      <c r="C454" s="246"/>
      <c r="D454" s="236" t="s">
        <v>137</v>
      </c>
      <c r="E454" s="247" t="s">
        <v>1</v>
      </c>
      <c r="F454" s="248" t="s">
        <v>822</v>
      </c>
      <c r="G454" s="246"/>
      <c r="H454" s="249">
        <v>4</v>
      </c>
      <c r="I454" s="250"/>
      <c r="J454" s="246"/>
      <c r="K454" s="246"/>
      <c r="L454" s="251"/>
      <c r="M454" s="252"/>
      <c r="N454" s="253"/>
      <c r="O454" s="253"/>
      <c r="P454" s="253"/>
      <c r="Q454" s="253"/>
      <c r="R454" s="253"/>
      <c r="S454" s="253"/>
      <c r="T454" s="254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5" t="s">
        <v>137</v>
      </c>
      <c r="AU454" s="255" t="s">
        <v>86</v>
      </c>
      <c r="AV454" s="14" t="s">
        <v>86</v>
      </c>
      <c r="AW454" s="14" t="s">
        <v>32</v>
      </c>
      <c r="AX454" s="14" t="s">
        <v>76</v>
      </c>
      <c r="AY454" s="255" t="s">
        <v>128</v>
      </c>
    </row>
    <row r="455" s="15" customFormat="1">
      <c r="A455" s="15"/>
      <c r="B455" s="256"/>
      <c r="C455" s="257"/>
      <c r="D455" s="236" t="s">
        <v>137</v>
      </c>
      <c r="E455" s="258" t="s">
        <v>1</v>
      </c>
      <c r="F455" s="259" t="s">
        <v>140</v>
      </c>
      <c r="G455" s="257"/>
      <c r="H455" s="260">
        <v>23.5</v>
      </c>
      <c r="I455" s="261"/>
      <c r="J455" s="257"/>
      <c r="K455" s="257"/>
      <c r="L455" s="262"/>
      <c r="M455" s="263"/>
      <c r="N455" s="264"/>
      <c r="O455" s="264"/>
      <c r="P455" s="264"/>
      <c r="Q455" s="264"/>
      <c r="R455" s="264"/>
      <c r="S455" s="264"/>
      <c r="T455" s="265"/>
      <c r="U455" s="15"/>
      <c r="V455" s="15"/>
      <c r="W455" s="15"/>
      <c r="X455" s="15"/>
      <c r="Y455" s="15"/>
      <c r="Z455" s="15"/>
      <c r="AA455" s="15"/>
      <c r="AB455" s="15"/>
      <c r="AC455" s="15"/>
      <c r="AD455" s="15"/>
      <c r="AE455" s="15"/>
      <c r="AT455" s="266" t="s">
        <v>137</v>
      </c>
      <c r="AU455" s="266" t="s">
        <v>86</v>
      </c>
      <c r="AV455" s="15" t="s">
        <v>135</v>
      </c>
      <c r="AW455" s="15" t="s">
        <v>32</v>
      </c>
      <c r="AX455" s="15" t="s">
        <v>84</v>
      </c>
      <c r="AY455" s="266" t="s">
        <v>128</v>
      </c>
    </row>
    <row r="456" s="2" customFormat="1" ht="24.15" customHeight="1">
      <c r="A456" s="39"/>
      <c r="B456" s="40"/>
      <c r="C456" s="270" t="s">
        <v>823</v>
      </c>
      <c r="D456" s="270" t="s">
        <v>279</v>
      </c>
      <c r="E456" s="271" t="s">
        <v>824</v>
      </c>
      <c r="F456" s="272" t="s">
        <v>825</v>
      </c>
      <c r="G456" s="273" t="s">
        <v>449</v>
      </c>
      <c r="H456" s="274">
        <v>23.853000000000002</v>
      </c>
      <c r="I456" s="275"/>
      <c r="J456" s="276">
        <f>ROUND(I456*H456,2)</f>
        <v>0</v>
      </c>
      <c r="K456" s="277"/>
      <c r="L456" s="278"/>
      <c r="M456" s="279" t="s">
        <v>1</v>
      </c>
      <c r="N456" s="280" t="s">
        <v>41</v>
      </c>
      <c r="O456" s="92"/>
      <c r="P456" s="230">
        <f>O456*H456</f>
        <v>0</v>
      </c>
      <c r="Q456" s="230">
        <v>0.00365</v>
      </c>
      <c r="R456" s="230">
        <f>Q456*H456</f>
        <v>0.087063450000000001</v>
      </c>
      <c r="S456" s="230">
        <v>0</v>
      </c>
      <c r="T456" s="231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32" t="s">
        <v>175</v>
      </c>
      <c r="AT456" s="232" t="s">
        <v>279</v>
      </c>
      <c r="AU456" s="232" t="s">
        <v>86</v>
      </c>
      <c r="AY456" s="18" t="s">
        <v>128</v>
      </c>
      <c r="BE456" s="233">
        <f>IF(N456="základní",J456,0)</f>
        <v>0</v>
      </c>
      <c r="BF456" s="233">
        <f>IF(N456="snížená",J456,0)</f>
        <v>0</v>
      </c>
      <c r="BG456" s="233">
        <f>IF(N456="zákl. přenesená",J456,0)</f>
        <v>0</v>
      </c>
      <c r="BH456" s="233">
        <f>IF(N456="sníž. přenesená",J456,0)</f>
        <v>0</v>
      </c>
      <c r="BI456" s="233">
        <f>IF(N456="nulová",J456,0)</f>
        <v>0</v>
      </c>
      <c r="BJ456" s="18" t="s">
        <v>84</v>
      </c>
      <c r="BK456" s="233">
        <f>ROUND(I456*H456,2)</f>
        <v>0</v>
      </c>
      <c r="BL456" s="18" t="s">
        <v>135</v>
      </c>
      <c r="BM456" s="232" t="s">
        <v>826</v>
      </c>
    </row>
    <row r="457" s="14" customFormat="1">
      <c r="A457" s="14"/>
      <c r="B457" s="245"/>
      <c r="C457" s="246"/>
      <c r="D457" s="236" t="s">
        <v>137</v>
      </c>
      <c r="E457" s="247" t="s">
        <v>1</v>
      </c>
      <c r="F457" s="248" t="s">
        <v>827</v>
      </c>
      <c r="G457" s="246"/>
      <c r="H457" s="249">
        <v>23.5</v>
      </c>
      <c r="I457" s="250"/>
      <c r="J457" s="246"/>
      <c r="K457" s="246"/>
      <c r="L457" s="251"/>
      <c r="M457" s="252"/>
      <c r="N457" s="253"/>
      <c r="O457" s="253"/>
      <c r="P457" s="253"/>
      <c r="Q457" s="253"/>
      <c r="R457" s="253"/>
      <c r="S457" s="253"/>
      <c r="T457" s="254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55" t="s">
        <v>137</v>
      </c>
      <c r="AU457" s="255" t="s">
        <v>86</v>
      </c>
      <c r="AV457" s="14" t="s">
        <v>86</v>
      </c>
      <c r="AW457" s="14" t="s">
        <v>32</v>
      </c>
      <c r="AX457" s="14" t="s">
        <v>84</v>
      </c>
      <c r="AY457" s="255" t="s">
        <v>128</v>
      </c>
    </row>
    <row r="458" s="14" customFormat="1">
      <c r="A458" s="14"/>
      <c r="B458" s="245"/>
      <c r="C458" s="246"/>
      <c r="D458" s="236" t="s">
        <v>137</v>
      </c>
      <c r="E458" s="246"/>
      <c r="F458" s="248" t="s">
        <v>828</v>
      </c>
      <c r="G458" s="246"/>
      <c r="H458" s="249">
        <v>23.853000000000002</v>
      </c>
      <c r="I458" s="250"/>
      <c r="J458" s="246"/>
      <c r="K458" s="246"/>
      <c r="L458" s="251"/>
      <c r="M458" s="252"/>
      <c r="N458" s="253"/>
      <c r="O458" s="253"/>
      <c r="P458" s="253"/>
      <c r="Q458" s="253"/>
      <c r="R458" s="253"/>
      <c r="S458" s="253"/>
      <c r="T458" s="254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5" t="s">
        <v>137</v>
      </c>
      <c r="AU458" s="255" t="s">
        <v>86</v>
      </c>
      <c r="AV458" s="14" t="s">
        <v>86</v>
      </c>
      <c r="AW458" s="14" t="s">
        <v>4</v>
      </c>
      <c r="AX458" s="14" t="s">
        <v>84</v>
      </c>
      <c r="AY458" s="255" t="s">
        <v>128</v>
      </c>
    </row>
    <row r="459" s="2" customFormat="1" ht="24.15" customHeight="1">
      <c r="A459" s="39"/>
      <c r="B459" s="40"/>
      <c r="C459" s="220" t="s">
        <v>829</v>
      </c>
      <c r="D459" s="220" t="s">
        <v>131</v>
      </c>
      <c r="E459" s="221" t="s">
        <v>830</v>
      </c>
      <c r="F459" s="222" t="s">
        <v>831</v>
      </c>
      <c r="G459" s="223" t="s">
        <v>367</v>
      </c>
      <c r="H459" s="224">
        <v>3</v>
      </c>
      <c r="I459" s="225"/>
      <c r="J459" s="226">
        <f>ROUND(I459*H459,2)</f>
        <v>0</v>
      </c>
      <c r="K459" s="227"/>
      <c r="L459" s="45"/>
      <c r="M459" s="228" t="s">
        <v>1</v>
      </c>
      <c r="N459" s="229" t="s">
        <v>41</v>
      </c>
      <c r="O459" s="92"/>
      <c r="P459" s="230">
        <f>O459*H459</f>
        <v>0</v>
      </c>
      <c r="Q459" s="230">
        <v>0.34089999999999998</v>
      </c>
      <c r="R459" s="230">
        <f>Q459*H459</f>
        <v>1.0226999999999999</v>
      </c>
      <c r="S459" s="230">
        <v>0</v>
      </c>
      <c r="T459" s="231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32" t="s">
        <v>135</v>
      </c>
      <c r="AT459" s="232" t="s">
        <v>131</v>
      </c>
      <c r="AU459" s="232" t="s">
        <v>86</v>
      </c>
      <c r="AY459" s="18" t="s">
        <v>128</v>
      </c>
      <c r="BE459" s="233">
        <f>IF(N459="základní",J459,0)</f>
        <v>0</v>
      </c>
      <c r="BF459" s="233">
        <f>IF(N459="snížená",J459,0)</f>
        <v>0</v>
      </c>
      <c r="BG459" s="233">
        <f>IF(N459="zákl. přenesená",J459,0)</f>
        <v>0</v>
      </c>
      <c r="BH459" s="233">
        <f>IF(N459="sníž. přenesená",J459,0)</f>
        <v>0</v>
      </c>
      <c r="BI459" s="233">
        <f>IF(N459="nulová",J459,0)</f>
        <v>0</v>
      </c>
      <c r="BJ459" s="18" t="s">
        <v>84</v>
      </c>
      <c r="BK459" s="233">
        <f>ROUND(I459*H459,2)</f>
        <v>0</v>
      </c>
      <c r="BL459" s="18" t="s">
        <v>135</v>
      </c>
      <c r="BM459" s="232" t="s">
        <v>832</v>
      </c>
    </row>
    <row r="460" s="14" customFormat="1">
      <c r="A460" s="14"/>
      <c r="B460" s="245"/>
      <c r="C460" s="246"/>
      <c r="D460" s="236" t="s">
        <v>137</v>
      </c>
      <c r="E460" s="247" t="s">
        <v>1</v>
      </c>
      <c r="F460" s="248" t="s">
        <v>146</v>
      </c>
      <c r="G460" s="246"/>
      <c r="H460" s="249">
        <v>3</v>
      </c>
      <c r="I460" s="250"/>
      <c r="J460" s="246"/>
      <c r="K460" s="246"/>
      <c r="L460" s="251"/>
      <c r="M460" s="252"/>
      <c r="N460" s="253"/>
      <c r="O460" s="253"/>
      <c r="P460" s="253"/>
      <c r="Q460" s="253"/>
      <c r="R460" s="253"/>
      <c r="S460" s="253"/>
      <c r="T460" s="254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5" t="s">
        <v>137</v>
      </c>
      <c r="AU460" s="255" t="s">
        <v>86</v>
      </c>
      <c r="AV460" s="14" t="s">
        <v>86</v>
      </c>
      <c r="AW460" s="14" t="s">
        <v>32</v>
      </c>
      <c r="AX460" s="14" t="s">
        <v>84</v>
      </c>
      <c r="AY460" s="255" t="s">
        <v>128</v>
      </c>
    </row>
    <row r="461" s="2" customFormat="1" ht="24.15" customHeight="1">
      <c r="A461" s="39"/>
      <c r="B461" s="40"/>
      <c r="C461" s="220" t="s">
        <v>833</v>
      </c>
      <c r="D461" s="220" t="s">
        <v>131</v>
      </c>
      <c r="E461" s="221" t="s">
        <v>834</v>
      </c>
      <c r="F461" s="222" t="s">
        <v>835</v>
      </c>
      <c r="G461" s="223" t="s">
        <v>367</v>
      </c>
      <c r="H461" s="224">
        <v>4</v>
      </c>
      <c r="I461" s="225"/>
      <c r="J461" s="226">
        <f>ROUND(I461*H461,2)</f>
        <v>0</v>
      </c>
      <c r="K461" s="227"/>
      <c r="L461" s="45"/>
      <c r="M461" s="228" t="s">
        <v>1</v>
      </c>
      <c r="N461" s="229" t="s">
        <v>41</v>
      </c>
      <c r="O461" s="92"/>
      <c r="P461" s="230">
        <f>O461*H461</f>
        <v>0</v>
      </c>
      <c r="Q461" s="230">
        <v>0.12526000000000001</v>
      </c>
      <c r="R461" s="230">
        <f>Q461*H461</f>
        <v>0.50104000000000004</v>
      </c>
      <c r="S461" s="230">
        <v>0</v>
      </c>
      <c r="T461" s="231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32" t="s">
        <v>135</v>
      </c>
      <c r="AT461" s="232" t="s">
        <v>131</v>
      </c>
      <c r="AU461" s="232" t="s">
        <v>86</v>
      </c>
      <c r="AY461" s="18" t="s">
        <v>128</v>
      </c>
      <c r="BE461" s="233">
        <f>IF(N461="základní",J461,0)</f>
        <v>0</v>
      </c>
      <c r="BF461" s="233">
        <f>IF(N461="snížená",J461,0)</f>
        <v>0</v>
      </c>
      <c r="BG461" s="233">
        <f>IF(N461="zákl. přenesená",J461,0)</f>
        <v>0</v>
      </c>
      <c r="BH461" s="233">
        <f>IF(N461="sníž. přenesená",J461,0)</f>
        <v>0</v>
      </c>
      <c r="BI461" s="233">
        <f>IF(N461="nulová",J461,0)</f>
        <v>0</v>
      </c>
      <c r="BJ461" s="18" t="s">
        <v>84</v>
      </c>
      <c r="BK461" s="233">
        <f>ROUND(I461*H461,2)</f>
        <v>0</v>
      </c>
      <c r="BL461" s="18" t="s">
        <v>135</v>
      </c>
      <c r="BM461" s="232" t="s">
        <v>836</v>
      </c>
    </row>
    <row r="462" s="14" customFormat="1">
      <c r="A462" s="14"/>
      <c r="B462" s="245"/>
      <c r="C462" s="246"/>
      <c r="D462" s="236" t="s">
        <v>137</v>
      </c>
      <c r="E462" s="247" t="s">
        <v>1</v>
      </c>
      <c r="F462" s="248" t="s">
        <v>135</v>
      </c>
      <c r="G462" s="246"/>
      <c r="H462" s="249">
        <v>4</v>
      </c>
      <c r="I462" s="250"/>
      <c r="J462" s="246"/>
      <c r="K462" s="246"/>
      <c r="L462" s="251"/>
      <c r="M462" s="252"/>
      <c r="N462" s="253"/>
      <c r="O462" s="253"/>
      <c r="P462" s="253"/>
      <c r="Q462" s="253"/>
      <c r="R462" s="253"/>
      <c r="S462" s="253"/>
      <c r="T462" s="254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5" t="s">
        <v>137</v>
      </c>
      <c r="AU462" s="255" t="s">
        <v>86</v>
      </c>
      <c r="AV462" s="14" t="s">
        <v>86</v>
      </c>
      <c r="AW462" s="14" t="s">
        <v>32</v>
      </c>
      <c r="AX462" s="14" t="s">
        <v>84</v>
      </c>
      <c r="AY462" s="255" t="s">
        <v>128</v>
      </c>
    </row>
    <row r="463" s="2" customFormat="1" ht="21.75" customHeight="1">
      <c r="A463" s="39"/>
      <c r="B463" s="40"/>
      <c r="C463" s="270" t="s">
        <v>837</v>
      </c>
      <c r="D463" s="270" t="s">
        <v>279</v>
      </c>
      <c r="E463" s="271" t="s">
        <v>838</v>
      </c>
      <c r="F463" s="272" t="s">
        <v>839</v>
      </c>
      <c r="G463" s="273" t="s">
        <v>367</v>
      </c>
      <c r="H463" s="274">
        <v>4</v>
      </c>
      <c r="I463" s="275"/>
      <c r="J463" s="276">
        <f>ROUND(I463*H463,2)</f>
        <v>0</v>
      </c>
      <c r="K463" s="277"/>
      <c r="L463" s="278"/>
      <c r="M463" s="279" t="s">
        <v>1</v>
      </c>
      <c r="N463" s="280" t="s">
        <v>41</v>
      </c>
      <c r="O463" s="92"/>
      <c r="P463" s="230">
        <f>O463*H463</f>
        <v>0</v>
      </c>
      <c r="Q463" s="230">
        <v>0.17499999999999999</v>
      </c>
      <c r="R463" s="230">
        <f>Q463*H463</f>
        <v>0.69999999999999996</v>
      </c>
      <c r="S463" s="230">
        <v>0</v>
      </c>
      <c r="T463" s="231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32" t="s">
        <v>175</v>
      </c>
      <c r="AT463" s="232" t="s">
        <v>279</v>
      </c>
      <c r="AU463" s="232" t="s">
        <v>86</v>
      </c>
      <c r="AY463" s="18" t="s">
        <v>128</v>
      </c>
      <c r="BE463" s="233">
        <f>IF(N463="základní",J463,0)</f>
        <v>0</v>
      </c>
      <c r="BF463" s="233">
        <f>IF(N463="snížená",J463,0)</f>
        <v>0</v>
      </c>
      <c r="BG463" s="233">
        <f>IF(N463="zákl. přenesená",J463,0)</f>
        <v>0</v>
      </c>
      <c r="BH463" s="233">
        <f>IF(N463="sníž. přenesená",J463,0)</f>
        <v>0</v>
      </c>
      <c r="BI463" s="233">
        <f>IF(N463="nulová",J463,0)</f>
        <v>0</v>
      </c>
      <c r="BJ463" s="18" t="s">
        <v>84</v>
      </c>
      <c r="BK463" s="233">
        <f>ROUND(I463*H463,2)</f>
        <v>0</v>
      </c>
      <c r="BL463" s="18" t="s">
        <v>135</v>
      </c>
      <c r="BM463" s="232" t="s">
        <v>840</v>
      </c>
    </row>
    <row r="464" s="14" customFormat="1">
      <c r="A464" s="14"/>
      <c r="B464" s="245"/>
      <c r="C464" s="246"/>
      <c r="D464" s="236" t="s">
        <v>137</v>
      </c>
      <c r="E464" s="247" t="s">
        <v>1</v>
      </c>
      <c r="F464" s="248" t="s">
        <v>135</v>
      </c>
      <c r="G464" s="246"/>
      <c r="H464" s="249">
        <v>4</v>
      </c>
      <c r="I464" s="250"/>
      <c r="J464" s="246"/>
      <c r="K464" s="246"/>
      <c r="L464" s="251"/>
      <c r="M464" s="252"/>
      <c r="N464" s="253"/>
      <c r="O464" s="253"/>
      <c r="P464" s="253"/>
      <c r="Q464" s="253"/>
      <c r="R464" s="253"/>
      <c r="S464" s="253"/>
      <c r="T464" s="254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55" t="s">
        <v>137</v>
      </c>
      <c r="AU464" s="255" t="s">
        <v>86</v>
      </c>
      <c r="AV464" s="14" t="s">
        <v>86</v>
      </c>
      <c r="AW464" s="14" t="s">
        <v>32</v>
      </c>
      <c r="AX464" s="14" t="s">
        <v>84</v>
      </c>
      <c r="AY464" s="255" t="s">
        <v>128</v>
      </c>
    </row>
    <row r="465" s="2" customFormat="1" ht="24.15" customHeight="1">
      <c r="A465" s="39"/>
      <c r="B465" s="40"/>
      <c r="C465" s="220" t="s">
        <v>841</v>
      </c>
      <c r="D465" s="220" t="s">
        <v>131</v>
      </c>
      <c r="E465" s="221" t="s">
        <v>842</v>
      </c>
      <c r="F465" s="222" t="s">
        <v>843</v>
      </c>
      <c r="G465" s="223" t="s">
        <v>367</v>
      </c>
      <c r="H465" s="224">
        <v>4</v>
      </c>
      <c r="I465" s="225"/>
      <c r="J465" s="226">
        <f>ROUND(I465*H465,2)</f>
        <v>0</v>
      </c>
      <c r="K465" s="227"/>
      <c r="L465" s="45"/>
      <c r="M465" s="228" t="s">
        <v>1</v>
      </c>
      <c r="N465" s="229" t="s">
        <v>41</v>
      </c>
      <c r="O465" s="92"/>
      <c r="P465" s="230">
        <f>O465*H465</f>
        <v>0</v>
      </c>
      <c r="Q465" s="230">
        <v>0.030759999999999999</v>
      </c>
      <c r="R465" s="230">
        <f>Q465*H465</f>
        <v>0.12304</v>
      </c>
      <c r="S465" s="230">
        <v>0</v>
      </c>
      <c r="T465" s="231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32" t="s">
        <v>135</v>
      </c>
      <c r="AT465" s="232" t="s">
        <v>131</v>
      </c>
      <c r="AU465" s="232" t="s">
        <v>86</v>
      </c>
      <c r="AY465" s="18" t="s">
        <v>128</v>
      </c>
      <c r="BE465" s="233">
        <f>IF(N465="základní",J465,0)</f>
        <v>0</v>
      </c>
      <c r="BF465" s="233">
        <f>IF(N465="snížená",J465,0)</f>
        <v>0</v>
      </c>
      <c r="BG465" s="233">
        <f>IF(N465="zákl. přenesená",J465,0)</f>
        <v>0</v>
      </c>
      <c r="BH465" s="233">
        <f>IF(N465="sníž. přenesená",J465,0)</f>
        <v>0</v>
      </c>
      <c r="BI465" s="233">
        <f>IF(N465="nulová",J465,0)</f>
        <v>0</v>
      </c>
      <c r="BJ465" s="18" t="s">
        <v>84</v>
      </c>
      <c r="BK465" s="233">
        <f>ROUND(I465*H465,2)</f>
        <v>0</v>
      </c>
      <c r="BL465" s="18" t="s">
        <v>135</v>
      </c>
      <c r="BM465" s="232" t="s">
        <v>844</v>
      </c>
    </row>
    <row r="466" s="14" customFormat="1">
      <c r="A466" s="14"/>
      <c r="B466" s="245"/>
      <c r="C466" s="246"/>
      <c r="D466" s="236" t="s">
        <v>137</v>
      </c>
      <c r="E466" s="247" t="s">
        <v>1</v>
      </c>
      <c r="F466" s="248" t="s">
        <v>135</v>
      </c>
      <c r="G466" s="246"/>
      <c r="H466" s="249">
        <v>4</v>
      </c>
      <c r="I466" s="250"/>
      <c r="J466" s="246"/>
      <c r="K466" s="246"/>
      <c r="L466" s="251"/>
      <c r="M466" s="252"/>
      <c r="N466" s="253"/>
      <c r="O466" s="253"/>
      <c r="P466" s="253"/>
      <c r="Q466" s="253"/>
      <c r="R466" s="253"/>
      <c r="S466" s="253"/>
      <c r="T466" s="254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55" t="s">
        <v>137</v>
      </c>
      <c r="AU466" s="255" t="s">
        <v>86</v>
      </c>
      <c r="AV466" s="14" t="s">
        <v>86</v>
      </c>
      <c r="AW466" s="14" t="s">
        <v>32</v>
      </c>
      <c r="AX466" s="14" t="s">
        <v>84</v>
      </c>
      <c r="AY466" s="255" t="s">
        <v>128</v>
      </c>
    </row>
    <row r="467" s="2" customFormat="1" ht="24.15" customHeight="1">
      <c r="A467" s="39"/>
      <c r="B467" s="40"/>
      <c r="C467" s="270" t="s">
        <v>845</v>
      </c>
      <c r="D467" s="270" t="s">
        <v>279</v>
      </c>
      <c r="E467" s="271" t="s">
        <v>846</v>
      </c>
      <c r="F467" s="272" t="s">
        <v>847</v>
      </c>
      <c r="G467" s="273" t="s">
        <v>367</v>
      </c>
      <c r="H467" s="274">
        <v>4</v>
      </c>
      <c r="I467" s="275"/>
      <c r="J467" s="276">
        <f>ROUND(I467*H467,2)</f>
        <v>0</v>
      </c>
      <c r="K467" s="277"/>
      <c r="L467" s="278"/>
      <c r="M467" s="279" t="s">
        <v>1</v>
      </c>
      <c r="N467" s="280" t="s">
        <v>41</v>
      </c>
      <c r="O467" s="92"/>
      <c r="P467" s="230">
        <f>O467*H467</f>
        <v>0</v>
      </c>
      <c r="Q467" s="230">
        <v>0.155</v>
      </c>
      <c r="R467" s="230">
        <f>Q467*H467</f>
        <v>0.62</v>
      </c>
      <c r="S467" s="230">
        <v>0</v>
      </c>
      <c r="T467" s="231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32" t="s">
        <v>175</v>
      </c>
      <c r="AT467" s="232" t="s">
        <v>279</v>
      </c>
      <c r="AU467" s="232" t="s">
        <v>86</v>
      </c>
      <c r="AY467" s="18" t="s">
        <v>128</v>
      </c>
      <c r="BE467" s="233">
        <f>IF(N467="základní",J467,0)</f>
        <v>0</v>
      </c>
      <c r="BF467" s="233">
        <f>IF(N467="snížená",J467,0)</f>
        <v>0</v>
      </c>
      <c r="BG467" s="233">
        <f>IF(N467="zákl. přenesená",J467,0)</f>
        <v>0</v>
      </c>
      <c r="BH467" s="233">
        <f>IF(N467="sníž. přenesená",J467,0)</f>
        <v>0</v>
      </c>
      <c r="BI467" s="233">
        <f>IF(N467="nulová",J467,0)</f>
        <v>0</v>
      </c>
      <c r="BJ467" s="18" t="s">
        <v>84</v>
      </c>
      <c r="BK467" s="233">
        <f>ROUND(I467*H467,2)</f>
        <v>0</v>
      </c>
      <c r="BL467" s="18" t="s">
        <v>135</v>
      </c>
      <c r="BM467" s="232" t="s">
        <v>848</v>
      </c>
    </row>
    <row r="468" s="14" customFormat="1">
      <c r="A468" s="14"/>
      <c r="B468" s="245"/>
      <c r="C468" s="246"/>
      <c r="D468" s="236" t="s">
        <v>137</v>
      </c>
      <c r="E468" s="247" t="s">
        <v>1</v>
      </c>
      <c r="F468" s="248" t="s">
        <v>135</v>
      </c>
      <c r="G468" s="246"/>
      <c r="H468" s="249">
        <v>4</v>
      </c>
      <c r="I468" s="250"/>
      <c r="J468" s="246"/>
      <c r="K468" s="246"/>
      <c r="L468" s="251"/>
      <c r="M468" s="252"/>
      <c r="N468" s="253"/>
      <c r="O468" s="253"/>
      <c r="P468" s="253"/>
      <c r="Q468" s="253"/>
      <c r="R468" s="253"/>
      <c r="S468" s="253"/>
      <c r="T468" s="254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5" t="s">
        <v>137</v>
      </c>
      <c r="AU468" s="255" t="s">
        <v>86</v>
      </c>
      <c r="AV468" s="14" t="s">
        <v>86</v>
      </c>
      <c r="AW468" s="14" t="s">
        <v>32</v>
      </c>
      <c r="AX468" s="14" t="s">
        <v>84</v>
      </c>
      <c r="AY468" s="255" t="s">
        <v>128</v>
      </c>
    </row>
    <row r="469" s="2" customFormat="1" ht="24.15" customHeight="1">
      <c r="A469" s="39"/>
      <c r="B469" s="40"/>
      <c r="C469" s="220" t="s">
        <v>849</v>
      </c>
      <c r="D469" s="220" t="s">
        <v>131</v>
      </c>
      <c r="E469" s="221" t="s">
        <v>850</v>
      </c>
      <c r="F469" s="222" t="s">
        <v>851</v>
      </c>
      <c r="G469" s="223" t="s">
        <v>367</v>
      </c>
      <c r="H469" s="224">
        <v>4</v>
      </c>
      <c r="I469" s="225"/>
      <c r="J469" s="226">
        <f>ROUND(I469*H469,2)</f>
        <v>0</v>
      </c>
      <c r="K469" s="227"/>
      <c r="L469" s="45"/>
      <c r="M469" s="228" t="s">
        <v>1</v>
      </c>
      <c r="N469" s="229" t="s">
        <v>41</v>
      </c>
      <c r="O469" s="92"/>
      <c r="P469" s="230">
        <f>O469*H469</f>
        <v>0</v>
      </c>
      <c r="Q469" s="230">
        <v>0.030759999999999999</v>
      </c>
      <c r="R469" s="230">
        <f>Q469*H469</f>
        <v>0.12304</v>
      </c>
      <c r="S469" s="230">
        <v>0</v>
      </c>
      <c r="T469" s="231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32" t="s">
        <v>135</v>
      </c>
      <c r="AT469" s="232" t="s">
        <v>131</v>
      </c>
      <c r="AU469" s="232" t="s">
        <v>86</v>
      </c>
      <c r="AY469" s="18" t="s">
        <v>128</v>
      </c>
      <c r="BE469" s="233">
        <f>IF(N469="základní",J469,0)</f>
        <v>0</v>
      </c>
      <c r="BF469" s="233">
        <f>IF(N469="snížená",J469,0)</f>
        <v>0</v>
      </c>
      <c r="BG469" s="233">
        <f>IF(N469="zákl. přenesená",J469,0)</f>
        <v>0</v>
      </c>
      <c r="BH469" s="233">
        <f>IF(N469="sníž. přenesená",J469,0)</f>
        <v>0</v>
      </c>
      <c r="BI469" s="233">
        <f>IF(N469="nulová",J469,0)</f>
        <v>0</v>
      </c>
      <c r="BJ469" s="18" t="s">
        <v>84</v>
      </c>
      <c r="BK469" s="233">
        <f>ROUND(I469*H469,2)</f>
        <v>0</v>
      </c>
      <c r="BL469" s="18" t="s">
        <v>135</v>
      </c>
      <c r="BM469" s="232" t="s">
        <v>852</v>
      </c>
    </row>
    <row r="470" s="14" customFormat="1">
      <c r="A470" s="14"/>
      <c r="B470" s="245"/>
      <c r="C470" s="246"/>
      <c r="D470" s="236" t="s">
        <v>137</v>
      </c>
      <c r="E470" s="247" t="s">
        <v>1</v>
      </c>
      <c r="F470" s="248" t="s">
        <v>135</v>
      </c>
      <c r="G470" s="246"/>
      <c r="H470" s="249">
        <v>4</v>
      </c>
      <c r="I470" s="250"/>
      <c r="J470" s="246"/>
      <c r="K470" s="246"/>
      <c r="L470" s="251"/>
      <c r="M470" s="252"/>
      <c r="N470" s="253"/>
      <c r="O470" s="253"/>
      <c r="P470" s="253"/>
      <c r="Q470" s="253"/>
      <c r="R470" s="253"/>
      <c r="S470" s="253"/>
      <c r="T470" s="254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55" t="s">
        <v>137</v>
      </c>
      <c r="AU470" s="255" t="s">
        <v>86</v>
      </c>
      <c r="AV470" s="14" t="s">
        <v>86</v>
      </c>
      <c r="AW470" s="14" t="s">
        <v>32</v>
      </c>
      <c r="AX470" s="14" t="s">
        <v>84</v>
      </c>
      <c r="AY470" s="255" t="s">
        <v>128</v>
      </c>
    </row>
    <row r="471" s="2" customFormat="1" ht="33" customHeight="1">
      <c r="A471" s="39"/>
      <c r="B471" s="40"/>
      <c r="C471" s="270" t="s">
        <v>853</v>
      </c>
      <c r="D471" s="270" t="s">
        <v>279</v>
      </c>
      <c r="E471" s="271" t="s">
        <v>854</v>
      </c>
      <c r="F471" s="272" t="s">
        <v>855</v>
      </c>
      <c r="G471" s="273" t="s">
        <v>367</v>
      </c>
      <c r="H471" s="274">
        <v>4</v>
      </c>
      <c r="I471" s="275"/>
      <c r="J471" s="276">
        <f>ROUND(I471*H471,2)</f>
        <v>0</v>
      </c>
      <c r="K471" s="277"/>
      <c r="L471" s="278"/>
      <c r="M471" s="279" t="s">
        <v>1</v>
      </c>
      <c r="N471" s="280" t="s">
        <v>41</v>
      </c>
      <c r="O471" s="92"/>
      <c r="P471" s="230">
        <f>O471*H471</f>
        <v>0</v>
      </c>
      <c r="Q471" s="230">
        <v>0.17000000000000001</v>
      </c>
      <c r="R471" s="230">
        <f>Q471*H471</f>
        <v>0.68000000000000005</v>
      </c>
      <c r="S471" s="230">
        <v>0</v>
      </c>
      <c r="T471" s="231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32" t="s">
        <v>175</v>
      </c>
      <c r="AT471" s="232" t="s">
        <v>279</v>
      </c>
      <c r="AU471" s="232" t="s">
        <v>86</v>
      </c>
      <c r="AY471" s="18" t="s">
        <v>128</v>
      </c>
      <c r="BE471" s="233">
        <f>IF(N471="základní",J471,0)</f>
        <v>0</v>
      </c>
      <c r="BF471" s="233">
        <f>IF(N471="snížená",J471,0)</f>
        <v>0</v>
      </c>
      <c r="BG471" s="233">
        <f>IF(N471="zákl. přenesená",J471,0)</f>
        <v>0</v>
      </c>
      <c r="BH471" s="233">
        <f>IF(N471="sníž. přenesená",J471,0)</f>
        <v>0</v>
      </c>
      <c r="BI471" s="233">
        <f>IF(N471="nulová",J471,0)</f>
        <v>0</v>
      </c>
      <c r="BJ471" s="18" t="s">
        <v>84</v>
      </c>
      <c r="BK471" s="233">
        <f>ROUND(I471*H471,2)</f>
        <v>0</v>
      </c>
      <c r="BL471" s="18" t="s">
        <v>135</v>
      </c>
      <c r="BM471" s="232" t="s">
        <v>856</v>
      </c>
    </row>
    <row r="472" s="14" customFormat="1">
      <c r="A472" s="14"/>
      <c r="B472" s="245"/>
      <c r="C472" s="246"/>
      <c r="D472" s="236" t="s">
        <v>137</v>
      </c>
      <c r="E472" s="247" t="s">
        <v>1</v>
      </c>
      <c r="F472" s="248" t="s">
        <v>135</v>
      </c>
      <c r="G472" s="246"/>
      <c r="H472" s="249">
        <v>4</v>
      </c>
      <c r="I472" s="250"/>
      <c r="J472" s="246"/>
      <c r="K472" s="246"/>
      <c r="L472" s="251"/>
      <c r="M472" s="252"/>
      <c r="N472" s="253"/>
      <c r="O472" s="253"/>
      <c r="P472" s="253"/>
      <c r="Q472" s="253"/>
      <c r="R472" s="253"/>
      <c r="S472" s="253"/>
      <c r="T472" s="254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55" t="s">
        <v>137</v>
      </c>
      <c r="AU472" s="255" t="s">
        <v>86</v>
      </c>
      <c r="AV472" s="14" t="s">
        <v>86</v>
      </c>
      <c r="AW472" s="14" t="s">
        <v>32</v>
      </c>
      <c r="AX472" s="14" t="s">
        <v>84</v>
      </c>
      <c r="AY472" s="255" t="s">
        <v>128</v>
      </c>
    </row>
    <row r="473" s="2" customFormat="1" ht="24.15" customHeight="1">
      <c r="A473" s="39"/>
      <c r="B473" s="40"/>
      <c r="C473" s="220" t="s">
        <v>857</v>
      </c>
      <c r="D473" s="220" t="s">
        <v>131</v>
      </c>
      <c r="E473" s="221" t="s">
        <v>858</v>
      </c>
      <c r="F473" s="222" t="s">
        <v>859</v>
      </c>
      <c r="G473" s="223" t="s">
        <v>367</v>
      </c>
      <c r="H473" s="224">
        <v>4</v>
      </c>
      <c r="I473" s="225"/>
      <c r="J473" s="226">
        <f>ROUND(I473*H473,2)</f>
        <v>0</v>
      </c>
      <c r="K473" s="227"/>
      <c r="L473" s="45"/>
      <c r="M473" s="228" t="s">
        <v>1</v>
      </c>
      <c r="N473" s="229" t="s">
        <v>41</v>
      </c>
      <c r="O473" s="92"/>
      <c r="P473" s="230">
        <f>O473*H473</f>
        <v>0</v>
      </c>
      <c r="Q473" s="230">
        <v>0.21734000000000001</v>
      </c>
      <c r="R473" s="230">
        <f>Q473*H473</f>
        <v>0.86936000000000002</v>
      </c>
      <c r="S473" s="230">
        <v>0</v>
      </c>
      <c r="T473" s="231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32" t="s">
        <v>135</v>
      </c>
      <c r="AT473" s="232" t="s">
        <v>131</v>
      </c>
      <c r="AU473" s="232" t="s">
        <v>86</v>
      </c>
      <c r="AY473" s="18" t="s">
        <v>128</v>
      </c>
      <c r="BE473" s="233">
        <f>IF(N473="základní",J473,0)</f>
        <v>0</v>
      </c>
      <c r="BF473" s="233">
        <f>IF(N473="snížená",J473,0)</f>
        <v>0</v>
      </c>
      <c r="BG473" s="233">
        <f>IF(N473="zákl. přenesená",J473,0)</f>
        <v>0</v>
      </c>
      <c r="BH473" s="233">
        <f>IF(N473="sníž. přenesená",J473,0)</f>
        <v>0</v>
      </c>
      <c r="BI473" s="233">
        <f>IF(N473="nulová",J473,0)</f>
        <v>0</v>
      </c>
      <c r="BJ473" s="18" t="s">
        <v>84</v>
      </c>
      <c r="BK473" s="233">
        <f>ROUND(I473*H473,2)</f>
        <v>0</v>
      </c>
      <c r="BL473" s="18" t="s">
        <v>135</v>
      </c>
      <c r="BM473" s="232" t="s">
        <v>860</v>
      </c>
    </row>
    <row r="474" s="14" customFormat="1">
      <c r="A474" s="14"/>
      <c r="B474" s="245"/>
      <c r="C474" s="246"/>
      <c r="D474" s="236" t="s">
        <v>137</v>
      </c>
      <c r="E474" s="247" t="s">
        <v>1</v>
      </c>
      <c r="F474" s="248" t="s">
        <v>135</v>
      </c>
      <c r="G474" s="246"/>
      <c r="H474" s="249">
        <v>4</v>
      </c>
      <c r="I474" s="250"/>
      <c r="J474" s="246"/>
      <c r="K474" s="246"/>
      <c r="L474" s="251"/>
      <c r="M474" s="252"/>
      <c r="N474" s="253"/>
      <c r="O474" s="253"/>
      <c r="P474" s="253"/>
      <c r="Q474" s="253"/>
      <c r="R474" s="253"/>
      <c r="S474" s="253"/>
      <c r="T474" s="254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55" t="s">
        <v>137</v>
      </c>
      <c r="AU474" s="255" t="s">
        <v>86</v>
      </c>
      <c r="AV474" s="14" t="s">
        <v>86</v>
      </c>
      <c r="AW474" s="14" t="s">
        <v>32</v>
      </c>
      <c r="AX474" s="14" t="s">
        <v>84</v>
      </c>
      <c r="AY474" s="255" t="s">
        <v>128</v>
      </c>
    </row>
    <row r="475" s="2" customFormat="1" ht="16.5" customHeight="1">
      <c r="A475" s="39"/>
      <c r="B475" s="40"/>
      <c r="C475" s="270" t="s">
        <v>861</v>
      </c>
      <c r="D475" s="270" t="s">
        <v>279</v>
      </c>
      <c r="E475" s="271" t="s">
        <v>862</v>
      </c>
      <c r="F475" s="272" t="s">
        <v>863</v>
      </c>
      <c r="G475" s="273" t="s">
        <v>367</v>
      </c>
      <c r="H475" s="274">
        <v>4</v>
      </c>
      <c r="I475" s="275"/>
      <c r="J475" s="276">
        <f>ROUND(I475*H475,2)</f>
        <v>0</v>
      </c>
      <c r="K475" s="277"/>
      <c r="L475" s="278"/>
      <c r="M475" s="279" t="s">
        <v>1</v>
      </c>
      <c r="N475" s="280" t="s">
        <v>41</v>
      </c>
      <c r="O475" s="92"/>
      <c r="P475" s="230">
        <f>O475*H475</f>
        <v>0</v>
      </c>
      <c r="Q475" s="230">
        <v>0.052400000000000002</v>
      </c>
      <c r="R475" s="230">
        <f>Q475*H475</f>
        <v>0.20960000000000001</v>
      </c>
      <c r="S475" s="230">
        <v>0</v>
      </c>
      <c r="T475" s="231">
        <f>S475*H475</f>
        <v>0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32" t="s">
        <v>175</v>
      </c>
      <c r="AT475" s="232" t="s">
        <v>279</v>
      </c>
      <c r="AU475" s="232" t="s">
        <v>86</v>
      </c>
      <c r="AY475" s="18" t="s">
        <v>128</v>
      </c>
      <c r="BE475" s="233">
        <f>IF(N475="základní",J475,0)</f>
        <v>0</v>
      </c>
      <c r="BF475" s="233">
        <f>IF(N475="snížená",J475,0)</f>
        <v>0</v>
      </c>
      <c r="BG475" s="233">
        <f>IF(N475="zákl. přenesená",J475,0)</f>
        <v>0</v>
      </c>
      <c r="BH475" s="233">
        <f>IF(N475="sníž. přenesená",J475,0)</f>
        <v>0</v>
      </c>
      <c r="BI475" s="233">
        <f>IF(N475="nulová",J475,0)</f>
        <v>0</v>
      </c>
      <c r="BJ475" s="18" t="s">
        <v>84</v>
      </c>
      <c r="BK475" s="233">
        <f>ROUND(I475*H475,2)</f>
        <v>0</v>
      </c>
      <c r="BL475" s="18" t="s">
        <v>135</v>
      </c>
      <c r="BM475" s="232" t="s">
        <v>864</v>
      </c>
    </row>
    <row r="476" s="14" customFormat="1">
      <c r="A476" s="14"/>
      <c r="B476" s="245"/>
      <c r="C476" s="246"/>
      <c r="D476" s="236" t="s">
        <v>137</v>
      </c>
      <c r="E476" s="247" t="s">
        <v>1</v>
      </c>
      <c r="F476" s="248" t="s">
        <v>135</v>
      </c>
      <c r="G476" s="246"/>
      <c r="H476" s="249">
        <v>4</v>
      </c>
      <c r="I476" s="250"/>
      <c r="J476" s="246"/>
      <c r="K476" s="246"/>
      <c r="L476" s="251"/>
      <c r="M476" s="252"/>
      <c r="N476" s="253"/>
      <c r="O476" s="253"/>
      <c r="P476" s="253"/>
      <c r="Q476" s="253"/>
      <c r="R476" s="253"/>
      <c r="S476" s="253"/>
      <c r="T476" s="254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55" t="s">
        <v>137</v>
      </c>
      <c r="AU476" s="255" t="s">
        <v>86</v>
      </c>
      <c r="AV476" s="14" t="s">
        <v>86</v>
      </c>
      <c r="AW476" s="14" t="s">
        <v>32</v>
      </c>
      <c r="AX476" s="14" t="s">
        <v>84</v>
      </c>
      <c r="AY476" s="255" t="s">
        <v>128</v>
      </c>
    </row>
    <row r="477" s="2" customFormat="1" ht="16.5" customHeight="1">
      <c r="A477" s="39"/>
      <c r="B477" s="40"/>
      <c r="C477" s="270" t="s">
        <v>865</v>
      </c>
      <c r="D477" s="270" t="s">
        <v>279</v>
      </c>
      <c r="E477" s="271" t="s">
        <v>866</v>
      </c>
      <c r="F477" s="272" t="s">
        <v>867</v>
      </c>
      <c r="G477" s="273" t="s">
        <v>367</v>
      </c>
      <c r="H477" s="274">
        <v>4</v>
      </c>
      <c r="I477" s="275"/>
      <c r="J477" s="276">
        <f>ROUND(I477*H477,2)</f>
        <v>0</v>
      </c>
      <c r="K477" s="277"/>
      <c r="L477" s="278"/>
      <c r="M477" s="279" t="s">
        <v>1</v>
      </c>
      <c r="N477" s="280" t="s">
        <v>41</v>
      </c>
      <c r="O477" s="92"/>
      <c r="P477" s="230">
        <f>O477*H477</f>
        <v>0</v>
      </c>
      <c r="Q477" s="230">
        <v>0.0071999999999999998</v>
      </c>
      <c r="R477" s="230">
        <f>Q477*H477</f>
        <v>0.028799999999999999</v>
      </c>
      <c r="S477" s="230">
        <v>0</v>
      </c>
      <c r="T477" s="231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32" t="s">
        <v>175</v>
      </c>
      <c r="AT477" s="232" t="s">
        <v>279</v>
      </c>
      <c r="AU477" s="232" t="s">
        <v>86</v>
      </c>
      <c r="AY477" s="18" t="s">
        <v>128</v>
      </c>
      <c r="BE477" s="233">
        <f>IF(N477="základní",J477,0)</f>
        <v>0</v>
      </c>
      <c r="BF477" s="233">
        <f>IF(N477="snížená",J477,0)</f>
        <v>0</v>
      </c>
      <c r="BG477" s="233">
        <f>IF(N477="zákl. přenesená",J477,0)</f>
        <v>0</v>
      </c>
      <c r="BH477" s="233">
        <f>IF(N477="sníž. přenesená",J477,0)</f>
        <v>0</v>
      </c>
      <c r="BI477" s="233">
        <f>IF(N477="nulová",J477,0)</f>
        <v>0</v>
      </c>
      <c r="BJ477" s="18" t="s">
        <v>84</v>
      </c>
      <c r="BK477" s="233">
        <f>ROUND(I477*H477,2)</f>
        <v>0</v>
      </c>
      <c r="BL477" s="18" t="s">
        <v>135</v>
      </c>
      <c r="BM477" s="232" t="s">
        <v>868</v>
      </c>
    </row>
    <row r="478" s="14" customFormat="1">
      <c r="A478" s="14"/>
      <c r="B478" s="245"/>
      <c r="C478" s="246"/>
      <c r="D478" s="236" t="s">
        <v>137</v>
      </c>
      <c r="E478" s="247" t="s">
        <v>1</v>
      </c>
      <c r="F478" s="248" t="s">
        <v>135</v>
      </c>
      <c r="G478" s="246"/>
      <c r="H478" s="249">
        <v>4</v>
      </c>
      <c r="I478" s="250"/>
      <c r="J478" s="246"/>
      <c r="K478" s="246"/>
      <c r="L478" s="251"/>
      <c r="M478" s="252"/>
      <c r="N478" s="253"/>
      <c r="O478" s="253"/>
      <c r="P478" s="253"/>
      <c r="Q478" s="253"/>
      <c r="R478" s="253"/>
      <c r="S478" s="253"/>
      <c r="T478" s="254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5" t="s">
        <v>137</v>
      </c>
      <c r="AU478" s="255" t="s">
        <v>86</v>
      </c>
      <c r="AV478" s="14" t="s">
        <v>86</v>
      </c>
      <c r="AW478" s="14" t="s">
        <v>32</v>
      </c>
      <c r="AX478" s="14" t="s">
        <v>84</v>
      </c>
      <c r="AY478" s="255" t="s">
        <v>128</v>
      </c>
    </row>
    <row r="479" s="2" customFormat="1" ht="24.15" customHeight="1">
      <c r="A479" s="39"/>
      <c r="B479" s="40"/>
      <c r="C479" s="220" t="s">
        <v>869</v>
      </c>
      <c r="D479" s="220" t="s">
        <v>131</v>
      </c>
      <c r="E479" s="221" t="s">
        <v>870</v>
      </c>
      <c r="F479" s="222" t="s">
        <v>871</v>
      </c>
      <c r="G479" s="223" t="s">
        <v>367</v>
      </c>
      <c r="H479" s="224">
        <v>1</v>
      </c>
      <c r="I479" s="225"/>
      <c r="J479" s="226">
        <f>ROUND(I479*H479,2)</f>
        <v>0</v>
      </c>
      <c r="K479" s="227"/>
      <c r="L479" s="45"/>
      <c r="M479" s="228" t="s">
        <v>1</v>
      </c>
      <c r="N479" s="229" t="s">
        <v>41</v>
      </c>
      <c r="O479" s="92"/>
      <c r="P479" s="230">
        <f>O479*H479</f>
        <v>0</v>
      </c>
      <c r="Q479" s="230">
        <v>0.00034000000000000002</v>
      </c>
      <c r="R479" s="230">
        <f>Q479*H479</f>
        <v>0.00034000000000000002</v>
      </c>
      <c r="S479" s="230">
        <v>0</v>
      </c>
      <c r="T479" s="231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32" t="s">
        <v>135</v>
      </c>
      <c r="AT479" s="232" t="s">
        <v>131</v>
      </c>
      <c r="AU479" s="232" t="s">
        <v>86</v>
      </c>
      <c r="AY479" s="18" t="s">
        <v>128</v>
      </c>
      <c r="BE479" s="233">
        <f>IF(N479="základní",J479,0)</f>
        <v>0</v>
      </c>
      <c r="BF479" s="233">
        <f>IF(N479="snížená",J479,0)</f>
        <v>0</v>
      </c>
      <c r="BG479" s="233">
        <f>IF(N479="zákl. přenesená",J479,0)</f>
        <v>0</v>
      </c>
      <c r="BH479" s="233">
        <f>IF(N479="sníž. přenesená",J479,0)</f>
        <v>0</v>
      </c>
      <c r="BI479" s="233">
        <f>IF(N479="nulová",J479,0)</f>
        <v>0</v>
      </c>
      <c r="BJ479" s="18" t="s">
        <v>84</v>
      </c>
      <c r="BK479" s="233">
        <f>ROUND(I479*H479,2)</f>
        <v>0</v>
      </c>
      <c r="BL479" s="18" t="s">
        <v>135</v>
      </c>
      <c r="BM479" s="232" t="s">
        <v>872</v>
      </c>
    </row>
    <row r="480" s="14" customFormat="1">
      <c r="A480" s="14"/>
      <c r="B480" s="245"/>
      <c r="C480" s="246"/>
      <c r="D480" s="236" t="s">
        <v>137</v>
      </c>
      <c r="E480" s="247" t="s">
        <v>1</v>
      </c>
      <c r="F480" s="248" t="s">
        <v>84</v>
      </c>
      <c r="G480" s="246"/>
      <c r="H480" s="249">
        <v>1</v>
      </c>
      <c r="I480" s="250"/>
      <c r="J480" s="246"/>
      <c r="K480" s="246"/>
      <c r="L480" s="251"/>
      <c r="M480" s="252"/>
      <c r="N480" s="253"/>
      <c r="O480" s="253"/>
      <c r="P480" s="253"/>
      <c r="Q480" s="253"/>
      <c r="R480" s="253"/>
      <c r="S480" s="253"/>
      <c r="T480" s="254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55" t="s">
        <v>137</v>
      </c>
      <c r="AU480" s="255" t="s">
        <v>86</v>
      </c>
      <c r="AV480" s="14" t="s">
        <v>86</v>
      </c>
      <c r="AW480" s="14" t="s">
        <v>32</v>
      </c>
      <c r="AX480" s="14" t="s">
        <v>84</v>
      </c>
      <c r="AY480" s="255" t="s">
        <v>128</v>
      </c>
    </row>
    <row r="481" s="2" customFormat="1" ht="24.15" customHeight="1">
      <c r="A481" s="39"/>
      <c r="B481" s="40"/>
      <c r="C481" s="220" t="s">
        <v>873</v>
      </c>
      <c r="D481" s="220" t="s">
        <v>131</v>
      </c>
      <c r="E481" s="221" t="s">
        <v>874</v>
      </c>
      <c r="F481" s="222" t="s">
        <v>875</v>
      </c>
      <c r="G481" s="223" t="s">
        <v>367</v>
      </c>
      <c r="H481" s="224">
        <v>7</v>
      </c>
      <c r="I481" s="225"/>
      <c r="J481" s="226">
        <f>ROUND(I481*H481,2)</f>
        <v>0</v>
      </c>
      <c r="K481" s="227"/>
      <c r="L481" s="45"/>
      <c r="M481" s="228" t="s">
        <v>1</v>
      </c>
      <c r="N481" s="229" t="s">
        <v>41</v>
      </c>
      <c r="O481" s="92"/>
      <c r="P481" s="230">
        <f>O481*H481</f>
        <v>0</v>
      </c>
      <c r="Q481" s="230">
        <v>0</v>
      </c>
      <c r="R481" s="230">
        <f>Q481*H481</f>
        <v>0</v>
      </c>
      <c r="S481" s="230">
        <v>0.050000000000000003</v>
      </c>
      <c r="T481" s="231">
        <f>S481*H481</f>
        <v>0.35000000000000003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32" t="s">
        <v>135</v>
      </c>
      <c r="AT481" s="232" t="s">
        <v>131</v>
      </c>
      <c r="AU481" s="232" t="s">
        <v>86</v>
      </c>
      <c r="AY481" s="18" t="s">
        <v>128</v>
      </c>
      <c r="BE481" s="233">
        <f>IF(N481="základní",J481,0)</f>
        <v>0</v>
      </c>
      <c r="BF481" s="233">
        <f>IF(N481="snížená",J481,0)</f>
        <v>0</v>
      </c>
      <c r="BG481" s="233">
        <f>IF(N481="zákl. přenesená",J481,0)</f>
        <v>0</v>
      </c>
      <c r="BH481" s="233">
        <f>IF(N481="sníž. přenesená",J481,0)</f>
        <v>0</v>
      </c>
      <c r="BI481" s="233">
        <f>IF(N481="nulová",J481,0)</f>
        <v>0</v>
      </c>
      <c r="BJ481" s="18" t="s">
        <v>84</v>
      </c>
      <c r="BK481" s="233">
        <f>ROUND(I481*H481,2)</f>
        <v>0</v>
      </c>
      <c r="BL481" s="18" t="s">
        <v>135</v>
      </c>
      <c r="BM481" s="232" t="s">
        <v>876</v>
      </c>
    </row>
    <row r="482" s="13" customFormat="1">
      <c r="A482" s="13"/>
      <c r="B482" s="234"/>
      <c r="C482" s="235"/>
      <c r="D482" s="236" t="s">
        <v>137</v>
      </c>
      <c r="E482" s="237" t="s">
        <v>1</v>
      </c>
      <c r="F482" s="238" t="s">
        <v>877</v>
      </c>
      <c r="G482" s="235"/>
      <c r="H482" s="237" t="s">
        <v>1</v>
      </c>
      <c r="I482" s="239"/>
      <c r="J482" s="235"/>
      <c r="K482" s="235"/>
      <c r="L482" s="240"/>
      <c r="M482" s="241"/>
      <c r="N482" s="242"/>
      <c r="O482" s="242"/>
      <c r="P482" s="242"/>
      <c r="Q482" s="242"/>
      <c r="R482" s="242"/>
      <c r="S482" s="242"/>
      <c r="T482" s="243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4" t="s">
        <v>137</v>
      </c>
      <c r="AU482" s="244" t="s">
        <v>86</v>
      </c>
      <c r="AV482" s="13" t="s">
        <v>84</v>
      </c>
      <c r="AW482" s="13" t="s">
        <v>32</v>
      </c>
      <c r="AX482" s="13" t="s">
        <v>76</v>
      </c>
      <c r="AY482" s="244" t="s">
        <v>128</v>
      </c>
    </row>
    <row r="483" s="14" customFormat="1">
      <c r="A483" s="14"/>
      <c r="B483" s="245"/>
      <c r="C483" s="246"/>
      <c r="D483" s="236" t="s">
        <v>137</v>
      </c>
      <c r="E483" s="247" t="s">
        <v>1</v>
      </c>
      <c r="F483" s="248" t="s">
        <v>170</v>
      </c>
      <c r="G483" s="246"/>
      <c r="H483" s="249">
        <v>7</v>
      </c>
      <c r="I483" s="250"/>
      <c r="J483" s="246"/>
      <c r="K483" s="246"/>
      <c r="L483" s="251"/>
      <c r="M483" s="252"/>
      <c r="N483" s="253"/>
      <c r="O483" s="253"/>
      <c r="P483" s="253"/>
      <c r="Q483" s="253"/>
      <c r="R483" s="253"/>
      <c r="S483" s="253"/>
      <c r="T483" s="254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55" t="s">
        <v>137</v>
      </c>
      <c r="AU483" s="255" t="s">
        <v>86</v>
      </c>
      <c r="AV483" s="14" t="s">
        <v>86</v>
      </c>
      <c r="AW483" s="14" t="s">
        <v>32</v>
      </c>
      <c r="AX483" s="14" t="s">
        <v>84</v>
      </c>
      <c r="AY483" s="255" t="s">
        <v>128</v>
      </c>
    </row>
    <row r="484" s="2" customFormat="1" ht="37.8" customHeight="1">
      <c r="A484" s="39"/>
      <c r="B484" s="40"/>
      <c r="C484" s="220" t="s">
        <v>878</v>
      </c>
      <c r="D484" s="220" t="s">
        <v>131</v>
      </c>
      <c r="E484" s="221" t="s">
        <v>879</v>
      </c>
      <c r="F484" s="222" t="s">
        <v>880</v>
      </c>
      <c r="G484" s="223" t="s">
        <v>367</v>
      </c>
      <c r="H484" s="224">
        <v>7</v>
      </c>
      <c r="I484" s="225"/>
      <c r="J484" s="226">
        <f>ROUND(I484*H484,2)</f>
        <v>0</v>
      </c>
      <c r="K484" s="227"/>
      <c r="L484" s="45"/>
      <c r="M484" s="228" t="s">
        <v>1</v>
      </c>
      <c r="N484" s="229" t="s">
        <v>41</v>
      </c>
      <c r="O484" s="92"/>
      <c r="P484" s="230">
        <f>O484*H484</f>
        <v>0</v>
      </c>
      <c r="Q484" s="230">
        <v>0</v>
      </c>
      <c r="R484" s="230">
        <f>Q484*H484</f>
        <v>0</v>
      </c>
      <c r="S484" s="230">
        <v>0</v>
      </c>
      <c r="T484" s="231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32" t="s">
        <v>135</v>
      </c>
      <c r="AT484" s="232" t="s">
        <v>131</v>
      </c>
      <c r="AU484" s="232" t="s">
        <v>86</v>
      </c>
      <c r="AY484" s="18" t="s">
        <v>128</v>
      </c>
      <c r="BE484" s="233">
        <f>IF(N484="základní",J484,0)</f>
        <v>0</v>
      </c>
      <c r="BF484" s="233">
        <f>IF(N484="snížená",J484,0)</f>
        <v>0</v>
      </c>
      <c r="BG484" s="233">
        <f>IF(N484="zákl. přenesená",J484,0)</f>
        <v>0</v>
      </c>
      <c r="BH484" s="233">
        <f>IF(N484="sníž. přenesená",J484,0)</f>
        <v>0</v>
      </c>
      <c r="BI484" s="233">
        <f>IF(N484="nulová",J484,0)</f>
        <v>0</v>
      </c>
      <c r="BJ484" s="18" t="s">
        <v>84</v>
      </c>
      <c r="BK484" s="233">
        <f>ROUND(I484*H484,2)</f>
        <v>0</v>
      </c>
      <c r="BL484" s="18" t="s">
        <v>135</v>
      </c>
      <c r="BM484" s="232" t="s">
        <v>881</v>
      </c>
    </row>
    <row r="485" s="14" customFormat="1">
      <c r="A485" s="14"/>
      <c r="B485" s="245"/>
      <c r="C485" s="246"/>
      <c r="D485" s="236" t="s">
        <v>137</v>
      </c>
      <c r="E485" s="247" t="s">
        <v>1</v>
      </c>
      <c r="F485" s="248" t="s">
        <v>170</v>
      </c>
      <c r="G485" s="246"/>
      <c r="H485" s="249">
        <v>7</v>
      </c>
      <c r="I485" s="250"/>
      <c r="J485" s="246"/>
      <c r="K485" s="246"/>
      <c r="L485" s="251"/>
      <c r="M485" s="252"/>
      <c r="N485" s="253"/>
      <c r="O485" s="253"/>
      <c r="P485" s="253"/>
      <c r="Q485" s="253"/>
      <c r="R485" s="253"/>
      <c r="S485" s="253"/>
      <c r="T485" s="254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55" t="s">
        <v>137</v>
      </c>
      <c r="AU485" s="255" t="s">
        <v>86</v>
      </c>
      <c r="AV485" s="14" t="s">
        <v>86</v>
      </c>
      <c r="AW485" s="14" t="s">
        <v>32</v>
      </c>
      <c r="AX485" s="14" t="s">
        <v>84</v>
      </c>
      <c r="AY485" s="255" t="s">
        <v>128</v>
      </c>
    </row>
    <row r="486" s="2" customFormat="1" ht="24.15" customHeight="1">
      <c r="A486" s="39"/>
      <c r="B486" s="40"/>
      <c r="C486" s="220" t="s">
        <v>882</v>
      </c>
      <c r="D486" s="220" t="s">
        <v>131</v>
      </c>
      <c r="E486" s="221" t="s">
        <v>883</v>
      </c>
      <c r="F486" s="222" t="s">
        <v>884</v>
      </c>
      <c r="G486" s="223" t="s">
        <v>367</v>
      </c>
      <c r="H486" s="224">
        <v>6</v>
      </c>
      <c r="I486" s="225"/>
      <c r="J486" s="226">
        <f>ROUND(I486*H486,2)</f>
        <v>0</v>
      </c>
      <c r="K486" s="227"/>
      <c r="L486" s="45"/>
      <c r="M486" s="228" t="s">
        <v>1</v>
      </c>
      <c r="N486" s="229" t="s">
        <v>41</v>
      </c>
      <c r="O486" s="92"/>
      <c r="P486" s="230">
        <f>O486*H486</f>
        <v>0</v>
      </c>
      <c r="Q486" s="230">
        <v>0</v>
      </c>
      <c r="R486" s="230">
        <f>Q486*H486</f>
        <v>0</v>
      </c>
      <c r="S486" s="230">
        <v>0.20000000000000001</v>
      </c>
      <c r="T486" s="231">
        <f>S486*H486</f>
        <v>1.2000000000000002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32" t="s">
        <v>135</v>
      </c>
      <c r="AT486" s="232" t="s">
        <v>131</v>
      </c>
      <c r="AU486" s="232" t="s">
        <v>86</v>
      </c>
      <c r="AY486" s="18" t="s">
        <v>128</v>
      </c>
      <c r="BE486" s="233">
        <f>IF(N486="základní",J486,0)</f>
        <v>0</v>
      </c>
      <c r="BF486" s="233">
        <f>IF(N486="snížená",J486,0)</f>
        <v>0</v>
      </c>
      <c r="BG486" s="233">
        <f>IF(N486="zákl. přenesená",J486,0)</f>
        <v>0</v>
      </c>
      <c r="BH486" s="233">
        <f>IF(N486="sníž. přenesená",J486,0)</f>
        <v>0</v>
      </c>
      <c r="BI486" s="233">
        <f>IF(N486="nulová",J486,0)</f>
        <v>0</v>
      </c>
      <c r="BJ486" s="18" t="s">
        <v>84</v>
      </c>
      <c r="BK486" s="233">
        <f>ROUND(I486*H486,2)</f>
        <v>0</v>
      </c>
      <c r="BL486" s="18" t="s">
        <v>135</v>
      </c>
      <c r="BM486" s="232" t="s">
        <v>885</v>
      </c>
    </row>
    <row r="487" s="13" customFormat="1">
      <c r="A487" s="13"/>
      <c r="B487" s="234"/>
      <c r="C487" s="235"/>
      <c r="D487" s="236" t="s">
        <v>137</v>
      </c>
      <c r="E487" s="237" t="s">
        <v>1</v>
      </c>
      <c r="F487" s="238" t="s">
        <v>886</v>
      </c>
      <c r="G487" s="235"/>
      <c r="H487" s="237" t="s">
        <v>1</v>
      </c>
      <c r="I487" s="239"/>
      <c r="J487" s="235"/>
      <c r="K487" s="235"/>
      <c r="L487" s="240"/>
      <c r="M487" s="241"/>
      <c r="N487" s="242"/>
      <c r="O487" s="242"/>
      <c r="P487" s="242"/>
      <c r="Q487" s="242"/>
      <c r="R487" s="242"/>
      <c r="S487" s="242"/>
      <c r="T487" s="243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4" t="s">
        <v>137</v>
      </c>
      <c r="AU487" s="244" t="s">
        <v>86</v>
      </c>
      <c r="AV487" s="13" t="s">
        <v>84</v>
      </c>
      <c r="AW487" s="13" t="s">
        <v>32</v>
      </c>
      <c r="AX487" s="13" t="s">
        <v>76</v>
      </c>
      <c r="AY487" s="244" t="s">
        <v>128</v>
      </c>
    </row>
    <row r="488" s="13" customFormat="1">
      <c r="A488" s="13"/>
      <c r="B488" s="234"/>
      <c r="C488" s="235"/>
      <c r="D488" s="236" t="s">
        <v>137</v>
      </c>
      <c r="E488" s="237" t="s">
        <v>1</v>
      </c>
      <c r="F488" s="238" t="s">
        <v>887</v>
      </c>
      <c r="G488" s="235"/>
      <c r="H488" s="237" t="s">
        <v>1</v>
      </c>
      <c r="I488" s="239"/>
      <c r="J488" s="235"/>
      <c r="K488" s="235"/>
      <c r="L488" s="240"/>
      <c r="M488" s="241"/>
      <c r="N488" s="242"/>
      <c r="O488" s="242"/>
      <c r="P488" s="242"/>
      <c r="Q488" s="242"/>
      <c r="R488" s="242"/>
      <c r="S488" s="242"/>
      <c r="T488" s="243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4" t="s">
        <v>137</v>
      </c>
      <c r="AU488" s="244" t="s">
        <v>86</v>
      </c>
      <c r="AV488" s="13" t="s">
        <v>84</v>
      </c>
      <c r="AW488" s="13" t="s">
        <v>32</v>
      </c>
      <c r="AX488" s="13" t="s">
        <v>76</v>
      </c>
      <c r="AY488" s="244" t="s">
        <v>128</v>
      </c>
    </row>
    <row r="489" s="14" customFormat="1">
      <c r="A489" s="14"/>
      <c r="B489" s="245"/>
      <c r="C489" s="246"/>
      <c r="D489" s="236" t="s">
        <v>137</v>
      </c>
      <c r="E489" s="247" t="s">
        <v>1</v>
      </c>
      <c r="F489" s="248" t="s">
        <v>84</v>
      </c>
      <c r="G489" s="246"/>
      <c r="H489" s="249">
        <v>1</v>
      </c>
      <c r="I489" s="250"/>
      <c r="J489" s="246"/>
      <c r="K489" s="246"/>
      <c r="L489" s="251"/>
      <c r="M489" s="252"/>
      <c r="N489" s="253"/>
      <c r="O489" s="253"/>
      <c r="P489" s="253"/>
      <c r="Q489" s="253"/>
      <c r="R489" s="253"/>
      <c r="S489" s="253"/>
      <c r="T489" s="254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55" t="s">
        <v>137</v>
      </c>
      <c r="AU489" s="255" t="s">
        <v>86</v>
      </c>
      <c r="AV489" s="14" t="s">
        <v>86</v>
      </c>
      <c r="AW489" s="14" t="s">
        <v>32</v>
      </c>
      <c r="AX489" s="14" t="s">
        <v>76</v>
      </c>
      <c r="AY489" s="255" t="s">
        <v>128</v>
      </c>
    </row>
    <row r="490" s="13" customFormat="1">
      <c r="A490" s="13"/>
      <c r="B490" s="234"/>
      <c r="C490" s="235"/>
      <c r="D490" s="236" t="s">
        <v>137</v>
      </c>
      <c r="E490" s="237" t="s">
        <v>1</v>
      </c>
      <c r="F490" s="238" t="s">
        <v>888</v>
      </c>
      <c r="G490" s="235"/>
      <c r="H490" s="237" t="s">
        <v>1</v>
      </c>
      <c r="I490" s="239"/>
      <c r="J490" s="235"/>
      <c r="K490" s="235"/>
      <c r="L490" s="240"/>
      <c r="M490" s="241"/>
      <c r="N490" s="242"/>
      <c r="O490" s="242"/>
      <c r="P490" s="242"/>
      <c r="Q490" s="242"/>
      <c r="R490" s="242"/>
      <c r="S490" s="242"/>
      <c r="T490" s="243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44" t="s">
        <v>137</v>
      </c>
      <c r="AU490" s="244" t="s">
        <v>86</v>
      </c>
      <c r="AV490" s="13" t="s">
        <v>84</v>
      </c>
      <c r="AW490" s="13" t="s">
        <v>32</v>
      </c>
      <c r="AX490" s="13" t="s">
        <v>76</v>
      </c>
      <c r="AY490" s="244" t="s">
        <v>128</v>
      </c>
    </row>
    <row r="491" s="14" customFormat="1">
      <c r="A491" s="14"/>
      <c r="B491" s="245"/>
      <c r="C491" s="246"/>
      <c r="D491" s="236" t="s">
        <v>137</v>
      </c>
      <c r="E491" s="247" t="s">
        <v>1</v>
      </c>
      <c r="F491" s="248" t="s">
        <v>127</v>
      </c>
      <c r="G491" s="246"/>
      <c r="H491" s="249">
        <v>5</v>
      </c>
      <c r="I491" s="250"/>
      <c r="J491" s="246"/>
      <c r="K491" s="246"/>
      <c r="L491" s="251"/>
      <c r="M491" s="252"/>
      <c r="N491" s="253"/>
      <c r="O491" s="253"/>
      <c r="P491" s="253"/>
      <c r="Q491" s="253"/>
      <c r="R491" s="253"/>
      <c r="S491" s="253"/>
      <c r="T491" s="254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55" t="s">
        <v>137</v>
      </c>
      <c r="AU491" s="255" t="s">
        <v>86</v>
      </c>
      <c r="AV491" s="14" t="s">
        <v>86</v>
      </c>
      <c r="AW491" s="14" t="s">
        <v>32</v>
      </c>
      <c r="AX491" s="14" t="s">
        <v>76</v>
      </c>
      <c r="AY491" s="255" t="s">
        <v>128</v>
      </c>
    </row>
    <row r="492" s="15" customFormat="1">
      <c r="A492" s="15"/>
      <c r="B492" s="256"/>
      <c r="C492" s="257"/>
      <c r="D492" s="236" t="s">
        <v>137</v>
      </c>
      <c r="E492" s="258" t="s">
        <v>1</v>
      </c>
      <c r="F492" s="259" t="s">
        <v>140</v>
      </c>
      <c r="G492" s="257"/>
      <c r="H492" s="260">
        <v>6</v>
      </c>
      <c r="I492" s="261"/>
      <c r="J492" s="257"/>
      <c r="K492" s="257"/>
      <c r="L492" s="262"/>
      <c r="M492" s="263"/>
      <c r="N492" s="264"/>
      <c r="O492" s="264"/>
      <c r="P492" s="264"/>
      <c r="Q492" s="264"/>
      <c r="R492" s="264"/>
      <c r="S492" s="264"/>
      <c r="T492" s="265"/>
      <c r="U492" s="15"/>
      <c r="V492" s="15"/>
      <c r="W492" s="15"/>
      <c r="X492" s="15"/>
      <c r="Y492" s="15"/>
      <c r="Z492" s="15"/>
      <c r="AA492" s="15"/>
      <c r="AB492" s="15"/>
      <c r="AC492" s="15"/>
      <c r="AD492" s="15"/>
      <c r="AE492" s="15"/>
      <c r="AT492" s="266" t="s">
        <v>137</v>
      </c>
      <c r="AU492" s="266" t="s">
        <v>86</v>
      </c>
      <c r="AV492" s="15" t="s">
        <v>135</v>
      </c>
      <c r="AW492" s="15" t="s">
        <v>32</v>
      </c>
      <c r="AX492" s="15" t="s">
        <v>84</v>
      </c>
      <c r="AY492" s="266" t="s">
        <v>128</v>
      </c>
    </row>
    <row r="493" s="2" customFormat="1" ht="37.8" customHeight="1">
      <c r="A493" s="39"/>
      <c r="B493" s="40"/>
      <c r="C493" s="220" t="s">
        <v>889</v>
      </c>
      <c r="D493" s="220" t="s">
        <v>131</v>
      </c>
      <c r="E493" s="221" t="s">
        <v>890</v>
      </c>
      <c r="F493" s="222" t="s">
        <v>891</v>
      </c>
      <c r="G493" s="223" t="s">
        <v>367</v>
      </c>
      <c r="H493" s="224">
        <v>6</v>
      </c>
      <c r="I493" s="225"/>
      <c r="J493" s="226">
        <f>ROUND(I493*H493,2)</f>
        <v>0</v>
      </c>
      <c r="K493" s="227"/>
      <c r="L493" s="45"/>
      <c r="M493" s="228" t="s">
        <v>1</v>
      </c>
      <c r="N493" s="229" t="s">
        <v>41</v>
      </c>
      <c r="O493" s="92"/>
      <c r="P493" s="230">
        <f>O493*H493</f>
        <v>0</v>
      </c>
      <c r="Q493" s="230">
        <v>0.089999999999999997</v>
      </c>
      <c r="R493" s="230">
        <f>Q493*H493</f>
        <v>0.54000000000000004</v>
      </c>
      <c r="S493" s="230">
        <v>0</v>
      </c>
      <c r="T493" s="231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32" t="s">
        <v>135</v>
      </c>
      <c r="AT493" s="232" t="s">
        <v>131</v>
      </c>
      <c r="AU493" s="232" t="s">
        <v>86</v>
      </c>
      <c r="AY493" s="18" t="s">
        <v>128</v>
      </c>
      <c r="BE493" s="233">
        <f>IF(N493="základní",J493,0)</f>
        <v>0</v>
      </c>
      <c r="BF493" s="233">
        <f>IF(N493="snížená",J493,0)</f>
        <v>0</v>
      </c>
      <c r="BG493" s="233">
        <f>IF(N493="zákl. přenesená",J493,0)</f>
        <v>0</v>
      </c>
      <c r="BH493" s="233">
        <f>IF(N493="sníž. přenesená",J493,0)</f>
        <v>0</v>
      </c>
      <c r="BI493" s="233">
        <f>IF(N493="nulová",J493,0)</f>
        <v>0</v>
      </c>
      <c r="BJ493" s="18" t="s">
        <v>84</v>
      </c>
      <c r="BK493" s="233">
        <f>ROUND(I493*H493,2)</f>
        <v>0</v>
      </c>
      <c r="BL493" s="18" t="s">
        <v>135</v>
      </c>
      <c r="BM493" s="232" t="s">
        <v>892</v>
      </c>
    </row>
    <row r="494" s="14" customFormat="1">
      <c r="A494" s="14"/>
      <c r="B494" s="245"/>
      <c r="C494" s="246"/>
      <c r="D494" s="236" t="s">
        <v>137</v>
      </c>
      <c r="E494" s="247" t="s">
        <v>1</v>
      </c>
      <c r="F494" s="248" t="s">
        <v>139</v>
      </c>
      <c r="G494" s="246"/>
      <c r="H494" s="249">
        <v>6</v>
      </c>
      <c r="I494" s="250"/>
      <c r="J494" s="246"/>
      <c r="K494" s="246"/>
      <c r="L494" s="251"/>
      <c r="M494" s="252"/>
      <c r="N494" s="253"/>
      <c r="O494" s="253"/>
      <c r="P494" s="253"/>
      <c r="Q494" s="253"/>
      <c r="R494" s="253"/>
      <c r="S494" s="253"/>
      <c r="T494" s="254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55" t="s">
        <v>137</v>
      </c>
      <c r="AU494" s="255" t="s">
        <v>86</v>
      </c>
      <c r="AV494" s="14" t="s">
        <v>86</v>
      </c>
      <c r="AW494" s="14" t="s">
        <v>32</v>
      </c>
      <c r="AX494" s="14" t="s">
        <v>84</v>
      </c>
      <c r="AY494" s="255" t="s">
        <v>128</v>
      </c>
    </row>
    <row r="495" s="2" customFormat="1" ht="21.75" customHeight="1">
      <c r="A495" s="39"/>
      <c r="B495" s="40"/>
      <c r="C495" s="220" t="s">
        <v>893</v>
      </c>
      <c r="D495" s="220" t="s">
        <v>131</v>
      </c>
      <c r="E495" s="221" t="s">
        <v>894</v>
      </c>
      <c r="F495" s="222" t="s">
        <v>895</v>
      </c>
      <c r="G495" s="223" t="s">
        <v>449</v>
      </c>
      <c r="H495" s="224">
        <v>23.5</v>
      </c>
      <c r="I495" s="225"/>
      <c r="J495" s="226">
        <f>ROUND(I495*H495,2)</f>
        <v>0</v>
      </c>
      <c r="K495" s="227"/>
      <c r="L495" s="45"/>
      <c r="M495" s="228" t="s">
        <v>1</v>
      </c>
      <c r="N495" s="229" t="s">
        <v>41</v>
      </c>
      <c r="O495" s="92"/>
      <c r="P495" s="230">
        <f>O495*H495</f>
        <v>0</v>
      </c>
      <c r="Q495" s="230">
        <v>0.00012999999999999999</v>
      </c>
      <c r="R495" s="230">
        <f>Q495*H495</f>
        <v>0.0030549999999999996</v>
      </c>
      <c r="S495" s="230">
        <v>0</v>
      </c>
      <c r="T495" s="231">
        <f>S495*H495</f>
        <v>0</v>
      </c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R495" s="232" t="s">
        <v>135</v>
      </c>
      <c r="AT495" s="232" t="s">
        <v>131</v>
      </c>
      <c r="AU495" s="232" t="s">
        <v>86</v>
      </c>
      <c r="AY495" s="18" t="s">
        <v>128</v>
      </c>
      <c r="BE495" s="233">
        <f>IF(N495="základní",J495,0)</f>
        <v>0</v>
      </c>
      <c r="BF495" s="233">
        <f>IF(N495="snížená",J495,0)</f>
        <v>0</v>
      </c>
      <c r="BG495" s="233">
        <f>IF(N495="zákl. přenesená",J495,0)</f>
        <v>0</v>
      </c>
      <c r="BH495" s="233">
        <f>IF(N495="sníž. přenesená",J495,0)</f>
        <v>0</v>
      </c>
      <c r="BI495" s="233">
        <f>IF(N495="nulová",J495,0)</f>
        <v>0</v>
      </c>
      <c r="BJ495" s="18" t="s">
        <v>84</v>
      </c>
      <c r="BK495" s="233">
        <f>ROUND(I495*H495,2)</f>
        <v>0</v>
      </c>
      <c r="BL495" s="18" t="s">
        <v>135</v>
      </c>
      <c r="BM495" s="232" t="s">
        <v>896</v>
      </c>
    </row>
    <row r="496" s="14" customFormat="1">
      <c r="A496" s="14"/>
      <c r="B496" s="245"/>
      <c r="C496" s="246"/>
      <c r="D496" s="236" t="s">
        <v>137</v>
      </c>
      <c r="E496" s="247" t="s">
        <v>1</v>
      </c>
      <c r="F496" s="248" t="s">
        <v>827</v>
      </c>
      <c r="G496" s="246"/>
      <c r="H496" s="249">
        <v>23.5</v>
      </c>
      <c r="I496" s="250"/>
      <c r="J496" s="246"/>
      <c r="K496" s="246"/>
      <c r="L496" s="251"/>
      <c r="M496" s="252"/>
      <c r="N496" s="253"/>
      <c r="O496" s="253"/>
      <c r="P496" s="253"/>
      <c r="Q496" s="253"/>
      <c r="R496" s="253"/>
      <c r="S496" s="253"/>
      <c r="T496" s="254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55" t="s">
        <v>137</v>
      </c>
      <c r="AU496" s="255" t="s">
        <v>86</v>
      </c>
      <c r="AV496" s="14" t="s">
        <v>86</v>
      </c>
      <c r="AW496" s="14" t="s">
        <v>32</v>
      </c>
      <c r="AX496" s="14" t="s">
        <v>84</v>
      </c>
      <c r="AY496" s="255" t="s">
        <v>128</v>
      </c>
    </row>
    <row r="497" s="2" customFormat="1" ht="33" customHeight="1">
      <c r="A497" s="39"/>
      <c r="B497" s="40"/>
      <c r="C497" s="220" t="s">
        <v>897</v>
      </c>
      <c r="D497" s="220" t="s">
        <v>131</v>
      </c>
      <c r="E497" s="221" t="s">
        <v>898</v>
      </c>
      <c r="F497" s="222" t="s">
        <v>899</v>
      </c>
      <c r="G497" s="223" t="s">
        <v>449</v>
      </c>
      <c r="H497" s="224">
        <v>9.6500000000000004</v>
      </c>
      <c r="I497" s="225"/>
      <c r="J497" s="226">
        <f>ROUND(I497*H497,2)</f>
        <v>0</v>
      </c>
      <c r="K497" s="227"/>
      <c r="L497" s="45"/>
      <c r="M497" s="228" t="s">
        <v>1</v>
      </c>
      <c r="N497" s="229" t="s">
        <v>41</v>
      </c>
      <c r="O497" s="92"/>
      <c r="P497" s="230">
        <f>O497*H497</f>
        <v>0</v>
      </c>
      <c r="Q497" s="230">
        <v>0.37702999999999998</v>
      </c>
      <c r="R497" s="230">
        <f>Q497*H497</f>
        <v>3.6383394999999998</v>
      </c>
      <c r="S497" s="230">
        <v>0</v>
      </c>
      <c r="T497" s="231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32" t="s">
        <v>135</v>
      </c>
      <c r="AT497" s="232" t="s">
        <v>131</v>
      </c>
      <c r="AU497" s="232" t="s">
        <v>86</v>
      </c>
      <c r="AY497" s="18" t="s">
        <v>128</v>
      </c>
      <c r="BE497" s="233">
        <f>IF(N497="základní",J497,0)</f>
        <v>0</v>
      </c>
      <c r="BF497" s="233">
        <f>IF(N497="snížená",J497,0)</f>
        <v>0</v>
      </c>
      <c r="BG497" s="233">
        <f>IF(N497="zákl. přenesená",J497,0)</f>
        <v>0</v>
      </c>
      <c r="BH497" s="233">
        <f>IF(N497="sníž. přenesená",J497,0)</f>
        <v>0</v>
      </c>
      <c r="BI497" s="233">
        <f>IF(N497="nulová",J497,0)</f>
        <v>0</v>
      </c>
      <c r="BJ497" s="18" t="s">
        <v>84</v>
      </c>
      <c r="BK497" s="233">
        <f>ROUND(I497*H497,2)</f>
        <v>0</v>
      </c>
      <c r="BL497" s="18" t="s">
        <v>135</v>
      </c>
      <c r="BM497" s="232" t="s">
        <v>900</v>
      </c>
    </row>
    <row r="498" s="14" customFormat="1">
      <c r="A498" s="14"/>
      <c r="B498" s="245"/>
      <c r="C498" s="246"/>
      <c r="D498" s="236" t="s">
        <v>137</v>
      </c>
      <c r="E498" s="247" t="s">
        <v>1</v>
      </c>
      <c r="F498" s="248" t="s">
        <v>901</v>
      </c>
      <c r="G498" s="246"/>
      <c r="H498" s="249">
        <v>9.6500000000000004</v>
      </c>
      <c r="I498" s="250"/>
      <c r="J498" s="246"/>
      <c r="K498" s="246"/>
      <c r="L498" s="251"/>
      <c r="M498" s="252"/>
      <c r="N498" s="253"/>
      <c r="O498" s="253"/>
      <c r="P498" s="253"/>
      <c r="Q498" s="253"/>
      <c r="R498" s="253"/>
      <c r="S498" s="253"/>
      <c r="T498" s="254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55" t="s">
        <v>137</v>
      </c>
      <c r="AU498" s="255" t="s">
        <v>86</v>
      </c>
      <c r="AV498" s="14" t="s">
        <v>86</v>
      </c>
      <c r="AW498" s="14" t="s">
        <v>32</v>
      </c>
      <c r="AX498" s="14" t="s">
        <v>84</v>
      </c>
      <c r="AY498" s="255" t="s">
        <v>128</v>
      </c>
    </row>
    <row r="499" s="2" customFormat="1" ht="24.15" customHeight="1">
      <c r="A499" s="39"/>
      <c r="B499" s="40"/>
      <c r="C499" s="220" t="s">
        <v>902</v>
      </c>
      <c r="D499" s="220" t="s">
        <v>131</v>
      </c>
      <c r="E499" s="221" t="s">
        <v>903</v>
      </c>
      <c r="F499" s="222" t="s">
        <v>904</v>
      </c>
      <c r="G499" s="223" t="s">
        <v>367</v>
      </c>
      <c r="H499" s="224">
        <v>1</v>
      </c>
      <c r="I499" s="225"/>
      <c r="J499" s="226">
        <f>ROUND(I499*H499,2)</f>
        <v>0</v>
      </c>
      <c r="K499" s="227"/>
      <c r="L499" s="45"/>
      <c r="M499" s="228" t="s">
        <v>1</v>
      </c>
      <c r="N499" s="229" t="s">
        <v>41</v>
      </c>
      <c r="O499" s="92"/>
      <c r="P499" s="230">
        <f>O499*H499</f>
        <v>0</v>
      </c>
      <c r="Q499" s="230">
        <v>0.19503999999999999</v>
      </c>
      <c r="R499" s="230">
        <f>Q499*H499</f>
        <v>0.19503999999999999</v>
      </c>
      <c r="S499" s="230">
        <v>0</v>
      </c>
      <c r="T499" s="231">
        <f>S499*H499</f>
        <v>0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32" t="s">
        <v>135</v>
      </c>
      <c r="AT499" s="232" t="s">
        <v>131</v>
      </c>
      <c r="AU499" s="232" t="s">
        <v>86</v>
      </c>
      <c r="AY499" s="18" t="s">
        <v>128</v>
      </c>
      <c r="BE499" s="233">
        <f>IF(N499="základní",J499,0)</f>
        <v>0</v>
      </c>
      <c r="BF499" s="233">
        <f>IF(N499="snížená",J499,0)</f>
        <v>0</v>
      </c>
      <c r="BG499" s="233">
        <f>IF(N499="zákl. přenesená",J499,0)</f>
        <v>0</v>
      </c>
      <c r="BH499" s="233">
        <f>IF(N499="sníž. přenesená",J499,0)</f>
        <v>0</v>
      </c>
      <c r="BI499" s="233">
        <f>IF(N499="nulová",J499,0)</f>
        <v>0</v>
      </c>
      <c r="BJ499" s="18" t="s">
        <v>84</v>
      </c>
      <c r="BK499" s="233">
        <f>ROUND(I499*H499,2)</f>
        <v>0</v>
      </c>
      <c r="BL499" s="18" t="s">
        <v>135</v>
      </c>
      <c r="BM499" s="232" t="s">
        <v>905</v>
      </c>
    </row>
    <row r="500" s="14" customFormat="1">
      <c r="A500" s="14"/>
      <c r="B500" s="245"/>
      <c r="C500" s="246"/>
      <c r="D500" s="236" t="s">
        <v>137</v>
      </c>
      <c r="E500" s="247" t="s">
        <v>1</v>
      </c>
      <c r="F500" s="248" t="s">
        <v>84</v>
      </c>
      <c r="G500" s="246"/>
      <c r="H500" s="249">
        <v>1</v>
      </c>
      <c r="I500" s="250"/>
      <c r="J500" s="246"/>
      <c r="K500" s="246"/>
      <c r="L500" s="251"/>
      <c r="M500" s="252"/>
      <c r="N500" s="253"/>
      <c r="O500" s="253"/>
      <c r="P500" s="253"/>
      <c r="Q500" s="253"/>
      <c r="R500" s="253"/>
      <c r="S500" s="253"/>
      <c r="T500" s="254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55" t="s">
        <v>137</v>
      </c>
      <c r="AU500" s="255" t="s">
        <v>86</v>
      </c>
      <c r="AV500" s="14" t="s">
        <v>86</v>
      </c>
      <c r="AW500" s="14" t="s">
        <v>32</v>
      </c>
      <c r="AX500" s="14" t="s">
        <v>84</v>
      </c>
      <c r="AY500" s="255" t="s">
        <v>128</v>
      </c>
    </row>
    <row r="501" s="12" customFormat="1" ht="22.8" customHeight="1">
      <c r="A501" s="12"/>
      <c r="B501" s="204"/>
      <c r="C501" s="205"/>
      <c r="D501" s="206" t="s">
        <v>75</v>
      </c>
      <c r="E501" s="218" t="s">
        <v>180</v>
      </c>
      <c r="F501" s="218" t="s">
        <v>906</v>
      </c>
      <c r="G501" s="205"/>
      <c r="H501" s="205"/>
      <c r="I501" s="208"/>
      <c r="J501" s="219">
        <f>BK501</f>
        <v>0</v>
      </c>
      <c r="K501" s="205"/>
      <c r="L501" s="210"/>
      <c r="M501" s="211"/>
      <c r="N501" s="212"/>
      <c r="O501" s="212"/>
      <c r="P501" s="213">
        <f>SUM(P502:P587)</f>
        <v>0</v>
      </c>
      <c r="Q501" s="212"/>
      <c r="R501" s="213">
        <f>SUM(R502:R587)</f>
        <v>188.85284605000001</v>
      </c>
      <c r="S501" s="212"/>
      <c r="T501" s="214">
        <f>SUM(T502:T587)</f>
        <v>0</v>
      </c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R501" s="215" t="s">
        <v>84</v>
      </c>
      <c r="AT501" s="216" t="s">
        <v>75</v>
      </c>
      <c r="AU501" s="216" t="s">
        <v>84</v>
      </c>
      <c r="AY501" s="215" t="s">
        <v>128</v>
      </c>
      <c r="BK501" s="217">
        <f>SUM(BK502:BK587)</f>
        <v>0</v>
      </c>
    </row>
    <row r="502" s="2" customFormat="1" ht="24.15" customHeight="1">
      <c r="A502" s="39"/>
      <c r="B502" s="40"/>
      <c r="C502" s="220" t="s">
        <v>907</v>
      </c>
      <c r="D502" s="220" t="s">
        <v>131</v>
      </c>
      <c r="E502" s="221" t="s">
        <v>908</v>
      </c>
      <c r="F502" s="222" t="s">
        <v>909</v>
      </c>
      <c r="G502" s="223" t="s">
        <v>367</v>
      </c>
      <c r="H502" s="224">
        <v>11</v>
      </c>
      <c r="I502" s="225"/>
      <c r="J502" s="226">
        <f>ROUND(I502*H502,2)</f>
        <v>0</v>
      </c>
      <c r="K502" s="227"/>
      <c r="L502" s="45"/>
      <c r="M502" s="228" t="s">
        <v>1</v>
      </c>
      <c r="N502" s="229" t="s">
        <v>41</v>
      </c>
      <c r="O502" s="92"/>
      <c r="P502" s="230">
        <f>O502*H502</f>
        <v>0</v>
      </c>
      <c r="Q502" s="230">
        <v>0.00069999999999999999</v>
      </c>
      <c r="R502" s="230">
        <f>Q502*H502</f>
        <v>0.0077000000000000002</v>
      </c>
      <c r="S502" s="230">
        <v>0</v>
      </c>
      <c r="T502" s="231">
        <f>S502*H502</f>
        <v>0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32" t="s">
        <v>135</v>
      </c>
      <c r="AT502" s="232" t="s">
        <v>131</v>
      </c>
      <c r="AU502" s="232" t="s">
        <v>86</v>
      </c>
      <c r="AY502" s="18" t="s">
        <v>128</v>
      </c>
      <c r="BE502" s="233">
        <f>IF(N502="základní",J502,0)</f>
        <v>0</v>
      </c>
      <c r="BF502" s="233">
        <f>IF(N502="snížená",J502,0)</f>
        <v>0</v>
      </c>
      <c r="BG502" s="233">
        <f>IF(N502="zákl. přenesená",J502,0)</f>
        <v>0</v>
      </c>
      <c r="BH502" s="233">
        <f>IF(N502="sníž. přenesená",J502,0)</f>
        <v>0</v>
      </c>
      <c r="BI502" s="233">
        <f>IF(N502="nulová",J502,0)</f>
        <v>0</v>
      </c>
      <c r="BJ502" s="18" t="s">
        <v>84</v>
      </c>
      <c r="BK502" s="233">
        <f>ROUND(I502*H502,2)</f>
        <v>0</v>
      </c>
      <c r="BL502" s="18" t="s">
        <v>135</v>
      </c>
      <c r="BM502" s="232" t="s">
        <v>910</v>
      </c>
    </row>
    <row r="503" s="14" customFormat="1">
      <c r="A503" s="14"/>
      <c r="B503" s="245"/>
      <c r="C503" s="246"/>
      <c r="D503" s="236" t="s">
        <v>137</v>
      </c>
      <c r="E503" s="247" t="s">
        <v>1</v>
      </c>
      <c r="F503" s="248" t="s">
        <v>192</v>
      </c>
      <c r="G503" s="246"/>
      <c r="H503" s="249">
        <v>11</v>
      </c>
      <c r="I503" s="250"/>
      <c r="J503" s="246"/>
      <c r="K503" s="246"/>
      <c r="L503" s="251"/>
      <c r="M503" s="252"/>
      <c r="N503" s="253"/>
      <c r="O503" s="253"/>
      <c r="P503" s="253"/>
      <c r="Q503" s="253"/>
      <c r="R503" s="253"/>
      <c r="S503" s="253"/>
      <c r="T503" s="254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55" t="s">
        <v>137</v>
      </c>
      <c r="AU503" s="255" t="s">
        <v>86</v>
      </c>
      <c r="AV503" s="14" t="s">
        <v>86</v>
      </c>
      <c r="AW503" s="14" t="s">
        <v>32</v>
      </c>
      <c r="AX503" s="14" t="s">
        <v>84</v>
      </c>
      <c r="AY503" s="255" t="s">
        <v>128</v>
      </c>
    </row>
    <row r="504" s="2" customFormat="1" ht="16.5" customHeight="1">
      <c r="A504" s="39"/>
      <c r="B504" s="40"/>
      <c r="C504" s="270" t="s">
        <v>911</v>
      </c>
      <c r="D504" s="270" t="s">
        <v>279</v>
      </c>
      <c r="E504" s="271" t="s">
        <v>912</v>
      </c>
      <c r="F504" s="272" t="s">
        <v>913</v>
      </c>
      <c r="G504" s="273" t="s">
        <v>367</v>
      </c>
      <c r="H504" s="274">
        <v>3</v>
      </c>
      <c r="I504" s="275"/>
      <c r="J504" s="276">
        <f>ROUND(I504*H504,2)</f>
        <v>0</v>
      </c>
      <c r="K504" s="277"/>
      <c r="L504" s="278"/>
      <c r="M504" s="279" t="s">
        <v>1</v>
      </c>
      <c r="N504" s="280" t="s">
        <v>41</v>
      </c>
      <c r="O504" s="92"/>
      <c r="P504" s="230">
        <f>O504*H504</f>
        <v>0</v>
      </c>
      <c r="Q504" s="230">
        <v>0.0040000000000000001</v>
      </c>
      <c r="R504" s="230">
        <f>Q504*H504</f>
        <v>0.012</v>
      </c>
      <c r="S504" s="230">
        <v>0</v>
      </c>
      <c r="T504" s="231">
        <f>S504*H504</f>
        <v>0</v>
      </c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R504" s="232" t="s">
        <v>175</v>
      </c>
      <c r="AT504" s="232" t="s">
        <v>279</v>
      </c>
      <c r="AU504" s="232" t="s">
        <v>86</v>
      </c>
      <c r="AY504" s="18" t="s">
        <v>128</v>
      </c>
      <c r="BE504" s="233">
        <f>IF(N504="základní",J504,0)</f>
        <v>0</v>
      </c>
      <c r="BF504" s="233">
        <f>IF(N504="snížená",J504,0)</f>
        <v>0</v>
      </c>
      <c r="BG504" s="233">
        <f>IF(N504="zákl. přenesená",J504,0)</f>
        <v>0</v>
      </c>
      <c r="BH504" s="233">
        <f>IF(N504="sníž. přenesená",J504,0)</f>
        <v>0</v>
      </c>
      <c r="BI504" s="233">
        <f>IF(N504="nulová",J504,0)</f>
        <v>0</v>
      </c>
      <c r="BJ504" s="18" t="s">
        <v>84</v>
      </c>
      <c r="BK504" s="233">
        <f>ROUND(I504*H504,2)</f>
        <v>0</v>
      </c>
      <c r="BL504" s="18" t="s">
        <v>135</v>
      </c>
      <c r="BM504" s="232" t="s">
        <v>914</v>
      </c>
    </row>
    <row r="505" s="13" customFormat="1">
      <c r="A505" s="13"/>
      <c r="B505" s="234"/>
      <c r="C505" s="235"/>
      <c r="D505" s="236" t="s">
        <v>137</v>
      </c>
      <c r="E505" s="237" t="s">
        <v>1</v>
      </c>
      <c r="F505" s="238" t="s">
        <v>915</v>
      </c>
      <c r="G505" s="235"/>
      <c r="H505" s="237" t="s">
        <v>1</v>
      </c>
      <c r="I505" s="239"/>
      <c r="J505" s="235"/>
      <c r="K505" s="235"/>
      <c r="L505" s="240"/>
      <c r="M505" s="241"/>
      <c r="N505" s="242"/>
      <c r="O505" s="242"/>
      <c r="P505" s="242"/>
      <c r="Q505" s="242"/>
      <c r="R505" s="242"/>
      <c r="S505" s="242"/>
      <c r="T505" s="243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4" t="s">
        <v>137</v>
      </c>
      <c r="AU505" s="244" t="s">
        <v>86</v>
      </c>
      <c r="AV505" s="13" t="s">
        <v>84</v>
      </c>
      <c r="AW505" s="13" t="s">
        <v>32</v>
      </c>
      <c r="AX505" s="13" t="s">
        <v>76</v>
      </c>
      <c r="AY505" s="244" t="s">
        <v>128</v>
      </c>
    </row>
    <row r="506" s="14" customFormat="1">
      <c r="A506" s="14"/>
      <c r="B506" s="245"/>
      <c r="C506" s="246"/>
      <c r="D506" s="236" t="s">
        <v>137</v>
      </c>
      <c r="E506" s="247" t="s">
        <v>1</v>
      </c>
      <c r="F506" s="248" t="s">
        <v>146</v>
      </c>
      <c r="G506" s="246"/>
      <c r="H506" s="249">
        <v>3</v>
      </c>
      <c r="I506" s="250"/>
      <c r="J506" s="246"/>
      <c r="K506" s="246"/>
      <c r="L506" s="251"/>
      <c r="M506" s="252"/>
      <c r="N506" s="253"/>
      <c r="O506" s="253"/>
      <c r="P506" s="253"/>
      <c r="Q506" s="253"/>
      <c r="R506" s="253"/>
      <c r="S506" s="253"/>
      <c r="T506" s="254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55" t="s">
        <v>137</v>
      </c>
      <c r="AU506" s="255" t="s">
        <v>86</v>
      </c>
      <c r="AV506" s="14" t="s">
        <v>86</v>
      </c>
      <c r="AW506" s="14" t="s">
        <v>32</v>
      </c>
      <c r="AX506" s="14" t="s">
        <v>84</v>
      </c>
      <c r="AY506" s="255" t="s">
        <v>128</v>
      </c>
    </row>
    <row r="507" s="2" customFormat="1" ht="24.15" customHeight="1">
      <c r="A507" s="39"/>
      <c r="B507" s="40"/>
      <c r="C507" s="270" t="s">
        <v>916</v>
      </c>
      <c r="D507" s="270" t="s">
        <v>279</v>
      </c>
      <c r="E507" s="271" t="s">
        <v>917</v>
      </c>
      <c r="F507" s="272" t="s">
        <v>918</v>
      </c>
      <c r="G507" s="273" t="s">
        <v>367</v>
      </c>
      <c r="H507" s="274">
        <v>2</v>
      </c>
      <c r="I507" s="275"/>
      <c r="J507" s="276">
        <f>ROUND(I507*H507,2)</f>
        <v>0</v>
      </c>
      <c r="K507" s="277"/>
      <c r="L507" s="278"/>
      <c r="M507" s="279" t="s">
        <v>1</v>
      </c>
      <c r="N507" s="280" t="s">
        <v>41</v>
      </c>
      <c r="O507" s="92"/>
      <c r="P507" s="230">
        <f>O507*H507</f>
        <v>0</v>
      </c>
      <c r="Q507" s="230">
        <v>0.0012999999999999999</v>
      </c>
      <c r="R507" s="230">
        <f>Q507*H507</f>
        <v>0.0025999999999999999</v>
      </c>
      <c r="S507" s="230">
        <v>0</v>
      </c>
      <c r="T507" s="231">
        <f>S507*H507</f>
        <v>0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32" t="s">
        <v>175</v>
      </c>
      <c r="AT507" s="232" t="s">
        <v>279</v>
      </c>
      <c r="AU507" s="232" t="s">
        <v>86</v>
      </c>
      <c r="AY507" s="18" t="s">
        <v>128</v>
      </c>
      <c r="BE507" s="233">
        <f>IF(N507="základní",J507,0)</f>
        <v>0</v>
      </c>
      <c r="BF507" s="233">
        <f>IF(N507="snížená",J507,0)</f>
        <v>0</v>
      </c>
      <c r="BG507" s="233">
        <f>IF(N507="zákl. přenesená",J507,0)</f>
        <v>0</v>
      </c>
      <c r="BH507" s="233">
        <f>IF(N507="sníž. přenesená",J507,0)</f>
        <v>0</v>
      </c>
      <c r="BI507" s="233">
        <f>IF(N507="nulová",J507,0)</f>
        <v>0</v>
      </c>
      <c r="BJ507" s="18" t="s">
        <v>84</v>
      </c>
      <c r="BK507" s="233">
        <f>ROUND(I507*H507,2)</f>
        <v>0</v>
      </c>
      <c r="BL507" s="18" t="s">
        <v>135</v>
      </c>
      <c r="BM507" s="232" t="s">
        <v>919</v>
      </c>
    </row>
    <row r="508" s="13" customFormat="1">
      <c r="A508" s="13"/>
      <c r="B508" s="234"/>
      <c r="C508" s="235"/>
      <c r="D508" s="236" t="s">
        <v>137</v>
      </c>
      <c r="E508" s="237" t="s">
        <v>1</v>
      </c>
      <c r="F508" s="238" t="s">
        <v>920</v>
      </c>
      <c r="G508" s="235"/>
      <c r="H508" s="237" t="s">
        <v>1</v>
      </c>
      <c r="I508" s="239"/>
      <c r="J508" s="235"/>
      <c r="K508" s="235"/>
      <c r="L508" s="240"/>
      <c r="M508" s="241"/>
      <c r="N508" s="242"/>
      <c r="O508" s="242"/>
      <c r="P508" s="242"/>
      <c r="Q508" s="242"/>
      <c r="R508" s="242"/>
      <c r="S508" s="242"/>
      <c r="T508" s="243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44" t="s">
        <v>137</v>
      </c>
      <c r="AU508" s="244" t="s">
        <v>86</v>
      </c>
      <c r="AV508" s="13" t="s">
        <v>84</v>
      </c>
      <c r="AW508" s="13" t="s">
        <v>32</v>
      </c>
      <c r="AX508" s="13" t="s">
        <v>76</v>
      </c>
      <c r="AY508" s="244" t="s">
        <v>128</v>
      </c>
    </row>
    <row r="509" s="14" customFormat="1">
      <c r="A509" s="14"/>
      <c r="B509" s="245"/>
      <c r="C509" s="246"/>
      <c r="D509" s="236" t="s">
        <v>137</v>
      </c>
      <c r="E509" s="247" t="s">
        <v>1</v>
      </c>
      <c r="F509" s="248" t="s">
        <v>84</v>
      </c>
      <c r="G509" s="246"/>
      <c r="H509" s="249">
        <v>1</v>
      </c>
      <c r="I509" s="250"/>
      <c r="J509" s="246"/>
      <c r="K509" s="246"/>
      <c r="L509" s="251"/>
      <c r="M509" s="252"/>
      <c r="N509" s="253"/>
      <c r="O509" s="253"/>
      <c r="P509" s="253"/>
      <c r="Q509" s="253"/>
      <c r="R509" s="253"/>
      <c r="S509" s="253"/>
      <c r="T509" s="254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55" t="s">
        <v>137</v>
      </c>
      <c r="AU509" s="255" t="s">
        <v>86</v>
      </c>
      <c r="AV509" s="14" t="s">
        <v>86</v>
      </c>
      <c r="AW509" s="14" t="s">
        <v>32</v>
      </c>
      <c r="AX509" s="14" t="s">
        <v>76</v>
      </c>
      <c r="AY509" s="255" t="s">
        <v>128</v>
      </c>
    </row>
    <row r="510" s="13" customFormat="1">
      <c r="A510" s="13"/>
      <c r="B510" s="234"/>
      <c r="C510" s="235"/>
      <c r="D510" s="236" t="s">
        <v>137</v>
      </c>
      <c r="E510" s="237" t="s">
        <v>1</v>
      </c>
      <c r="F510" s="238" t="s">
        <v>921</v>
      </c>
      <c r="G510" s="235"/>
      <c r="H510" s="237" t="s">
        <v>1</v>
      </c>
      <c r="I510" s="239"/>
      <c r="J510" s="235"/>
      <c r="K510" s="235"/>
      <c r="L510" s="240"/>
      <c r="M510" s="241"/>
      <c r="N510" s="242"/>
      <c r="O510" s="242"/>
      <c r="P510" s="242"/>
      <c r="Q510" s="242"/>
      <c r="R510" s="242"/>
      <c r="S510" s="242"/>
      <c r="T510" s="243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44" t="s">
        <v>137</v>
      </c>
      <c r="AU510" s="244" t="s">
        <v>86</v>
      </c>
      <c r="AV510" s="13" t="s">
        <v>84</v>
      </c>
      <c r="AW510" s="13" t="s">
        <v>32</v>
      </c>
      <c r="AX510" s="13" t="s">
        <v>76</v>
      </c>
      <c r="AY510" s="244" t="s">
        <v>128</v>
      </c>
    </row>
    <row r="511" s="14" customFormat="1">
      <c r="A511" s="14"/>
      <c r="B511" s="245"/>
      <c r="C511" s="246"/>
      <c r="D511" s="236" t="s">
        <v>137</v>
      </c>
      <c r="E511" s="247" t="s">
        <v>1</v>
      </c>
      <c r="F511" s="248" t="s">
        <v>84</v>
      </c>
      <c r="G511" s="246"/>
      <c r="H511" s="249">
        <v>1</v>
      </c>
      <c r="I511" s="250"/>
      <c r="J511" s="246"/>
      <c r="K511" s="246"/>
      <c r="L511" s="251"/>
      <c r="M511" s="252"/>
      <c r="N511" s="253"/>
      <c r="O511" s="253"/>
      <c r="P511" s="253"/>
      <c r="Q511" s="253"/>
      <c r="R511" s="253"/>
      <c r="S511" s="253"/>
      <c r="T511" s="254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55" t="s">
        <v>137</v>
      </c>
      <c r="AU511" s="255" t="s">
        <v>86</v>
      </c>
      <c r="AV511" s="14" t="s">
        <v>86</v>
      </c>
      <c r="AW511" s="14" t="s">
        <v>32</v>
      </c>
      <c r="AX511" s="14" t="s">
        <v>76</v>
      </c>
      <c r="AY511" s="255" t="s">
        <v>128</v>
      </c>
    </row>
    <row r="512" s="15" customFormat="1">
      <c r="A512" s="15"/>
      <c r="B512" s="256"/>
      <c r="C512" s="257"/>
      <c r="D512" s="236" t="s">
        <v>137</v>
      </c>
      <c r="E512" s="258" t="s">
        <v>1</v>
      </c>
      <c r="F512" s="259" t="s">
        <v>140</v>
      </c>
      <c r="G512" s="257"/>
      <c r="H512" s="260">
        <v>2</v>
      </c>
      <c r="I512" s="261"/>
      <c r="J512" s="257"/>
      <c r="K512" s="257"/>
      <c r="L512" s="262"/>
      <c r="M512" s="263"/>
      <c r="N512" s="264"/>
      <c r="O512" s="264"/>
      <c r="P512" s="264"/>
      <c r="Q512" s="264"/>
      <c r="R512" s="264"/>
      <c r="S512" s="264"/>
      <c r="T512" s="265"/>
      <c r="U512" s="15"/>
      <c r="V512" s="15"/>
      <c r="W512" s="15"/>
      <c r="X512" s="15"/>
      <c r="Y512" s="15"/>
      <c r="Z512" s="15"/>
      <c r="AA512" s="15"/>
      <c r="AB512" s="15"/>
      <c r="AC512" s="15"/>
      <c r="AD512" s="15"/>
      <c r="AE512" s="15"/>
      <c r="AT512" s="266" t="s">
        <v>137</v>
      </c>
      <c r="AU512" s="266" t="s">
        <v>86</v>
      </c>
      <c r="AV512" s="15" t="s">
        <v>135</v>
      </c>
      <c r="AW512" s="15" t="s">
        <v>32</v>
      </c>
      <c r="AX512" s="15" t="s">
        <v>84</v>
      </c>
      <c r="AY512" s="266" t="s">
        <v>128</v>
      </c>
    </row>
    <row r="513" s="2" customFormat="1" ht="24.15" customHeight="1">
      <c r="A513" s="39"/>
      <c r="B513" s="40"/>
      <c r="C513" s="270" t="s">
        <v>922</v>
      </c>
      <c r="D513" s="270" t="s">
        <v>279</v>
      </c>
      <c r="E513" s="271" t="s">
        <v>923</v>
      </c>
      <c r="F513" s="272" t="s">
        <v>924</v>
      </c>
      <c r="G513" s="273" t="s">
        <v>367</v>
      </c>
      <c r="H513" s="274">
        <v>1</v>
      </c>
      <c r="I513" s="275"/>
      <c r="J513" s="276">
        <f>ROUND(I513*H513,2)</f>
        <v>0</v>
      </c>
      <c r="K513" s="277"/>
      <c r="L513" s="278"/>
      <c r="M513" s="279" t="s">
        <v>1</v>
      </c>
      <c r="N513" s="280" t="s">
        <v>41</v>
      </c>
      <c r="O513" s="92"/>
      <c r="P513" s="230">
        <f>O513*H513</f>
        <v>0</v>
      </c>
      <c r="Q513" s="230">
        <v>0.0025999999999999999</v>
      </c>
      <c r="R513" s="230">
        <f>Q513*H513</f>
        <v>0.0025999999999999999</v>
      </c>
      <c r="S513" s="230">
        <v>0</v>
      </c>
      <c r="T513" s="231">
        <f>S513*H513</f>
        <v>0</v>
      </c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R513" s="232" t="s">
        <v>175</v>
      </c>
      <c r="AT513" s="232" t="s">
        <v>279</v>
      </c>
      <c r="AU513" s="232" t="s">
        <v>86</v>
      </c>
      <c r="AY513" s="18" t="s">
        <v>128</v>
      </c>
      <c r="BE513" s="233">
        <f>IF(N513="základní",J513,0)</f>
        <v>0</v>
      </c>
      <c r="BF513" s="233">
        <f>IF(N513="snížená",J513,0)</f>
        <v>0</v>
      </c>
      <c r="BG513" s="233">
        <f>IF(N513="zákl. přenesená",J513,0)</f>
        <v>0</v>
      </c>
      <c r="BH513" s="233">
        <f>IF(N513="sníž. přenesená",J513,0)</f>
        <v>0</v>
      </c>
      <c r="BI513" s="233">
        <f>IF(N513="nulová",J513,0)</f>
        <v>0</v>
      </c>
      <c r="BJ513" s="18" t="s">
        <v>84</v>
      </c>
      <c r="BK513" s="233">
        <f>ROUND(I513*H513,2)</f>
        <v>0</v>
      </c>
      <c r="BL513" s="18" t="s">
        <v>135</v>
      </c>
      <c r="BM513" s="232" t="s">
        <v>925</v>
      </c>
    </row>
    <row r="514" s="13" customFormat="1">
      <c r="A514" s="13"/>
      <c r="B514" s="234"/>
      <c r="C514" s="235"/>
      <c r="D514" s="236" t="s">
        <v>137</v>
      </c>
      <c r="E514" s="237" t="s">
        <v>1</v>
      </c>
      <c r="F514" s="238" t="s">
        <v>926</v>
      </c>
      <c r="G514" s="235"/>
      <c r="H514" s="237" t="s">
        <v>1</v>
      </c>
      <c r="I514" s="239"/>
      <c r="J514" s="235"/>
      <c r="K514" s="235"/>
      <c r="L514" s="240"/>
      <c r="M514" s="241"/>
      <c r="N514" s="242"/>
      <c r="O514" s="242"/>
      <c r="P514" s="242"/>
      <c r="Q514" s="242"/>
      <c r="R514" s="242"/>
      <c r="S514" s="242"/>
      <c r="T514" s="243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4" t="s">
        <v>137</v>
      </c>
      <c r="AU514" s="244" t="s">
        <v>86</v>
      </c>
      <c r="AV514" s="13" t="s">
        <v>84</v>
      </c>
      <c r="AW514" s="13" t="s">
        <v>32</v>
      </c>
      <c r="AX514" s="13" t="s">
        <v>76</v>
      </c>
      <c r="AY514" s="244" t="s">
        <v>128</v>
      </c>
    </row>
    <row r="515" s="14" customFormat="1">
      <c r="A515" s="14"/>
      <c r="B515" s="245"/>
      <c r="C515" s="246"/>
      <c r="D515" s="236" t="s">
        <v>137</v>
      </c>
      <c r="E515" s="247" t="s">
        <v>1</v>
      </c>
      <c r="F515" s="248" t="s">
        <v>84</v>
      </c>
      <c r="G515" s="246"/>
      <c r="H515" s="249">
        <v>1</v>
      </c>
      <c r="I515" s="250"/>
      <c r="J515" s="246"/>
      <c r="K515" s="246"/>
      <c r="L515" s="251"/>
      <c r="M515" s="252"/>
      <c r="N515" s="253"/>
      <c r="O515" s="253"/>
      <c r="P515" s="253"/>
      <c r="Q515" s="253"/>
      <c r="R515" s="253"/>
      <c r="S515" s="253"/>
      <c r="T515" s="254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55" t="s">
        <v>137</v>
      </c>
      <c r="AU515" s="255" t="s">
        <v>86</v>
      </c>
      <c r="AV515" s="14" t="s">
        <v>86</v>
      </c>
      <c r="AW515" s="14" t="s">
        <v>32</v>
      </c>
      <c r="AX515" s="14" t="s">
        <v>84</v>
      </c>
      <c r="AY515" s="255" t="s">
        <v>128</v>
      </c>
    </row>
    <row r="516" s="2" customFormat="1" ht="24.15" customHeight="1">
      <c r="A516" s="39"/>
      <c r="B516" s="40"/>
      <c r="C516" s="270" t="s">
        <v>927</v>
      </c>
      <c r="D516" s="270" t="s">
        <v>279</v>
      </c>
      <c r="E516" s="271" t="s">
        <v>928</v>
      </c>
      <c r="F516" s="272" t="s">
        <v>929</v>
      </c>
      <c r="G516" s="273" t="s">
        <v>367</v>
      </c>
      <c r="H516" s="274">
        <v>1</v>
      </c>
      <c r="I516" s="275"/>
      <c r="J516" s="276">
        <f>ROUND(I516*H516,2)</f>
        <v>0</v>
      </c>
      <c r="K516" s="277"/>
      <c r="L516" s="278"/>
      <c r="M516" s="279" t="s">
        <v>1</v>
      </c>
      <c r="N516" s="280" t="s">
        <v>41</v>
      </c>
      <c r="O516" s="92"/>
      <c r="P516" s="230">
        <f>O516*H516</f>
        <v>0</v>
      </c>
      <c r="Q516" s="230">
        <v>0.0035000000000000001</v>
      </c>
      <c r="R516" s="230">
        <f>Q516*H516</f>
        <v>0.0035000000000000001</v>
      </c>
      <c r="S516" s="230">
        <v>0</v>
      </c>
      <c r="T516" s="231">
        <f>S516*H516</f>
        <v>0</v>
      </c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R516" s="232" t="s">
        <v>175</v>
      </c>
      <c r="AT516" s="232" t="s">
        <v>279</v>
      </c>
      <c r="AU516" s="232" t="s">
        <v>86</v>
      </c>
      <c r="AY516" s="18" t="s">
        <v>128</v>
      </c>
      <c r="BE516" s="233">
        <f>IF(N516="základní",J516,0)</f>
        <v>0</v>
      </c>
      <c r="BF516" s="233">
        <f>IF(N516="snížená",J516,0)</f>
        <v>0</v>
      </c>
      <c r="BG516" s="233">
        <f>IF(N516="zákl. přenesená",J516,0)</f>
        <v>0</v>
      </c>
      <c r="BH516" s="233">
        <f>IF(N516="sníž. přenesená",J516,0)</f>
        <v>0</v>
      </c>
      <c r="BI516" s="233">
        <f>IF(N516="nulová",J516,0)</f>
        <v>0</v>
      </c>
      <c r="BJ516" s="18" t="s">
        <v>84</v>
      </c>
      <c r="BK516" s="233">
        <f>ROUND(I516*H516,2)</f>
        <v>0</v>
      </c>
      <c r="BL516" s="18" t="s">
        <v>135</v>
      </c>
      <c r="BM516" s="232" t="s">
        <v>930</v>
      </c>
    </row>
    <row r="517" s="13" customFormat="1">
      <c r="A517" s="13"/>
      <c r="B517" s="234"/>
      <c r="C517" s="235"/>
      <c r="D517" s="236" t="s">
        <v>137</v>
      </c>
      <c r="E517" s="237" t="s">
        <v>1</v>
      </c>
      <c r="F517" s="238" t="s">
        <v>931</v>
      </c>
      <c r="G517" s="235"/>
      <c r="H517" s="237" t="s">
        <v>1</v>
      </c>
      <c r="I517" s="239"/>
      <c r="J517" s="235"/>
      <c r="K517" s="235"/>
      <c r="L517" s="240"/>
      <c r="M517" s="241"/>
      <c r="N517" s="242"/>
      <c r="O517" s="242"/>
      <c r="P517" s="242"/>
      <c r="Q517" s="242"/>
      <c r="R517" s="242"/>
      <c r="S517" s="242"/>
      <c r="T517" s="243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44" t="s">
        <v>137</v>
      </c>
      <c r="AU517" s="244" t="s">
        <v>86</v>
      </c>
      <c r="AV517" s="13" t="s">
        <v>84</v>
      </c>
      <c r="AW517" s="13" t="s">
        <v>32</v>
      </c>
      <c r="AX517" s="13" t="s">
        <v>76</v>
      </c>
      <c r="AY517" s="244" t="s">
        <v>128</v>
      </c>
    </row>
    <row r="518" s="14" customFormat="1">
      <c r="A518" s="14"/>
      <c r="B518" s="245"/>
      <c r="C518" s="246"/>
      <c r="D518" s="236" t="s">
        <v>137</v>
      </c>
      <c r="E518" s="247" t="s">
        <v>1</v>
      </c>
      <c r="F518" s="248" t="s">
        <v>84</v>
      </c>
      <c r="G518" s="246"/>
      <c r="H518" s="249">
        <v>1</v>
      </c>
      <c r="I518" s="250"/>
      <c r="J518" s="246"/>
      <c r="K518" s="246"/>
      <c r="L518" s="251"/>
      <c r="M518" s="252"/>
      <c r="N518" s="253"/>
      <c r="O518" s="253"/>
      <c r="P518" s="253"/>
      <c r="Q518" s="253"/>
      <c r="R518" s="253"/>
      <c r="S518" s="253"/>
      <c r="T518" s="254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55" t="s">
        <v>137</v>
      </c>
      <c r="AU518" s="255" t="s">
        <v>86</v>
      </c>
      <c r="AV518" s="14" t="s">
        <v>86</v>
      </c>
      <c r="AW518" s="14" t="s">
        <v>32</v>
      </c>
      <c r="AX518" s="14" t="s">
        <v>84</v>
      </c>
      <c r="AY518" s="255" t="s">
        <v>128</v>
      </c>
    </row>
    <row r="519" s="2" customFormat="1" ht="21.75" customHeight="1">
      <c r="A519" s="39"/>
      <c r="B519" s="40"/>
      <c r="C519" s="270" t="s">
        <v>932</v>
      </c>
      <c r="D519" s="270" t="s">
        <v>279</v>
      </c>
      <c r="E519" s="271" t="s">
        <v>933</v>
      </c>
      <c r="F519" s="272" t="s">
        <v>934</v>
      </c>
      <c r="G519" s="273" t="s">
        <v>367</v>
      </c>
      <c r="H519" s="274">
        <v>1</v>
      </c>
      <c r="I519" s="275"/>
      <c r="J519" s="276">
        <f>ROUND(I519*H519,2)</f>
        <v>0</v>
      </c>
      <c r="K519" s="277"/>
      <c r="L519" s="278"/>
      <c r="M519" s="279" t="s">
        <v>1</v>
      </c>
      <c r="N519" s="280" t="s">
        <v>41</v>
      </c>
      <c r="O519" s="92"/>
      <c r="P519" s="230">
        <f>O519*H519</f>
        <v>0</v>
      </c>
      <c r="Q519" s="230">
        <v>0.00089999999999999998</v>
      </c>
      <c r="R519" s="230">
        <f>Q519*H519</f>
        <v>0.00089999999999999998</v>
      </c>
      <c r="S519" s="230">
        <v>0</v>
      </c>
      <c r="T519" s="231">
        <f>S519*H519</f>
        <v>0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232" t="s">
        <v>175</v>
      </c>
      <c r="AT519" s="232" t="s">
        <v>279</v>
      </c>
      <c r="AU519" s="232" t="s">
        <v>86</v>
      </c>
      <c r="AY519" s="18" t="s">
        <v>128</v>
      </c>
      <c r="BE519" s="233">
        <f>IF(N519="základní",J519,0)</f>
        <v>0</v>
      </c>
      <c r="BF519" s="233">
        <f>IF(N519="snížená",J519,0)</f>
        <v>0</v>
      </c>
      <c r="BG519" s="233">
        <f>IF(N519="zákl. přenesená",J519,0)</f>
        <v>0</v>
      </c>
      <c r="BH519" s="233">
        <f>IF(N519="sníž. přenesená",J519,0)</f>
        <v>0</v>
      </c>
      <c r="BI519" s="233">
        <f>IF(N519="nulová",J519,0)</f>
        <v>0</v>
      </c>
      <c r="BJ519" s="18" t="s">
        <v>84</v>
      </c>
      <c r="BK519" s="233">
        <f>ROUND(I519*H519,2)</f>
        <v>0</v>
      </c>
      <c r="BL519" s="18" t="s">
        <v>135</v>
      </c>
      <c r="BM519" s="232" t="s">
        <v>935</v>
      </c>
    </row>
    <row r="520" s="13" customFormat="1">
      <c r="A520" s="13"/>
      <c r="B520" s="234"/>
      <c r="C520" s="235"/>
      <c r="D520" s="236" t="s">
        <v>137</v>
      </c>
      <c r="E520" s="237" t="s">
        <v>1</v>
      </c>
      <c r="F520" s="238" t="s">
        <v>936</v>
      </c>
      <c r="G520" s="235"/>
      <c r="H520" s="237" t="s">
        <v>1</v>
      </c>
      <c r="I520" s="239"/>
      <c r="J520" s="235"/>
      <c r="K520" s="235"/>
      <c r="L520" s="240"/>
      <c r="M520" s="241"/>
      <c r="N520" s="242"/>
      <c r="O520" s="242"/>
      <c r="P520" s="242"/>
      <c r="Q520" s="242"/>
      <c r="R520" s="242"/>
      <c r="S520" s="242"/>
      <c r="T520" s="243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4" t="s">
        <v>137</v>
      </c>
      <c r="AU520" s="244" t="s">
        <v>86</v>
      </c>
      <c r="AV520" s="13" t="s">
        <v>84</v>
      </c>
      <c r="AW520" s="13" t="s">
        <v>32</v>
      </c>
      <c r="AX520" s="13" t="s">
        <v>76</v>
      </c>
      <c r="AY520" s="244" t="s">
        <v>128</v>
      </c>
    </row>
    <row r="521" s="14" customFormat="1">
      <c r="A521" s="14"/>
      <c r="B521" s="245"/>
      <c r="C521" s="246"/>
      <c r="D521" s="236" t="s">
        <v>137</v>
      </c>
      <c r="E521" s="247" t="s">
        <v>1</v>
      </c>
      <c r="F521" s="248" t="s">
        <v>84</v>
      </c>
      <c r="G521" s="246"/>
      <c r="H521" s="249">
        <v>1</v>
      </c>
      <c r="I521" s="250"/>
      <c r="J521" s="246"/>
      <c r="K521" s="246"/>
      <c r="L521" s="251"/>
      <c r="M521" s="252"/>
      <c r="N521" s="253"/>
      <c r="O521" s="253"/>
      <c r="P521" s="253"/>
      <c r="Q521" s="253"/>
      <c r="R521" s="253"/>
      <c r="S521" s="253"/>
      <c r="T521" s="254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55" t="s">
        <v>137</v>
      </c>
      <c r="AU521" s="255" t="s">
        <v>86</v>
      </c>
      <c r="AV521" s="14" t="s">
        <v>86</v>
      </c>
      <c r="AW521" s="14" t="s">
        <v>32</v>
      </c>
      <c r="AX521" s="14" t="s">
        <v>84</v>
      </c>
      <c r="AY521" s="255" t="s">
        <v>128</v>
      </c>
    </row>
    <row r="522" s="2" customFormat="1" ht="16.5" customHeight="1">
      <c r="A522" s="39"/>
      <c r="B522" s="40"/>
      <c r="C522" s="270" t="s">
        <v>937</v>
      </c>
      <c r="D522" s="270" t="s">
        <v>279</v>
      </c>
      <c r="E522" s="271" t="s">
        <v>938</v>
      </c>
      <c r="F522" s="272" t="s">
        <v>939</v>
      </c>
      <c r="G522" s="273" t="s">
        <v>367</v>
      </c>
      <c r="H522" s="274">
        <v>3</v>
      </c>
      <c r="I522" s="275"/>
      <c r="J522" s="276">
        <f>ROUND(I522*H522,2)</f>
        <v>0</v>
      </c>
      <c r="K522" s="277"/>
      <c r="L522" s="278"/>
      <c r="M522" s="279" t="s">
        <v>1</v>
      </c>
      <c r="N522" s="280" t="s">
        <v>41</v>
      </c>
      <c r="O522" s="92"/>
      <c r="P522" s="230">
        <f>O522*H522</f>
        <v>0</v>
      </c>
      <c r="Q522" s="230">
        <v>0.0016999999999999999</v>
      </c>
      <c r="R522" s="230">
        <f>Q522*H522</f>
        <v>0.0050999999999999995</v>
      </c>
      <c r="S522" s="230">
        <v>0</v>
      </c>
      <c r="T522" s="231">
        <f>S522*H522</f>
        <v>0</v>
      </c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R522" s="232" t="s">
        <v>175</v>
      </c>
      <c r="AT522" s="232" t="s">
        <v>279</v>
      </c>
      <c r="AU522" s="232" t="s">
        <v>86</v>
      </c>
      <c r="AY522" s="18" t="s">
        <v>128</v>
      </c>
      <c r="BE522" s="233">
        <f>IF(N522="základní",J522,0)</f>
        <v>0</v>
      </c>
      <c r="BF522" s="233">
        <f>IF(N522="snížená",J522,0)</f>
        <v>0</v>
      </c>
      <c r="BG522" s="233">
        <f>IF(N522="zákl. přenesená",J522,0)</f>
        <v>0</v>
      </c>
      <c r="BH522" s="233">
        <f>IF(N522="sníž. přenesená",J522,0)</f>
        <v>0</v>
      </c>
      <c r="BI522" s="233">
        <f>IF(N522="nulová",J522,0)</f>
        <v>0</v>
      </c>
      <c r="BJ522" s="18" t="s">
        <v>84</v>
      </c>
      <c r="BK522" s="233">
        <f>ROUND(I522*H522,2)</f>
        <v>0</v>
      </c>
      <c r="BL522" s="18" t="s">
        <v>135</v>
      </c>
      <c r="BM522" s="232" t="s">
        <v>940</v>
      </c>
    </row>
    <row r="523" s="13" customFormat="1">
      <c r="A523" s="13"/>
      <c r="B523" s="234"/>
      <c r="C523" s="235"/>
      <c r="D523" s="236" t="s">
        <v>137</v>
      </c>
      <c r="E523" s="237" t="s">
        <v>1</v>
      </c>
      <c r="F523" s="238" t="s">
        <v>941</v>
      </c>
      <c r="G523" s="235"/>
      <c r="H523" s="237" t="s">
        <v>1</v>
      </c>
      <c r="I523" s="239"/>
      <c r="J523" s="235"/>
      <c r="K523" s="235"/>
      <c r="L523" s="240"/>
      <c r="M523" s="241"/>
      <c r="N523" s="242"/>
      <c r="O523" s="242"/>
      <c r="P523" s="242"/>
      <c r="Q523" s="242"/>
      <c r="R523" s="242"/>
      <c r="S523" s="242"/>
      <c r="T523" s="243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44" t="s">
        <v>137</v>
      </c>
      <c r="AU523" s="244" t="s">
        <v>86</v>
      </c>
      <c r="AV523" s="13" t="s">
        <v>84</v>
      </c>
      <c r="AW523" s="13" t="s">
        <v>32</v>
      </c>
      <c r="AX523" s="13" t="s">
        <v>76</v>
      </c>
      <c r="AY523" s="244" t="s">
        <v>128</v>
      </c>
    </row>
    <row r="524" s="14" customFormat="1">
      <c r="A524" s="14"/>
      <c r="B524" s="245"/>
      <c r="C524" s="246"/>
      <c r="D524" s="236" t="s">
        <v>137</v>
      </c>
      <c r="E524" s="247" t="s">
        <v>1</v>
      </c>
      <c r="F524" s="248" t="s">
        <v>942</v>
      </c>
      <c r="G524" s="246"/>
      <c r="H524" s="249">
        <v>2</v>
      </c>
      <c r="I524" s="250"/>
      <c r="J524" s="246"/>
      <c r="K524" s="246"/>
      <c r="L524" s="251"/>
      <c r="M524" s="252"/>
      <c r="N524" s="253"/>
      <c r="O524" s="253"/>
      <c r="P524" s="253"/>
      <c r="Q524" s="253"/>
      <c r="R524" s="253"/>
      <c r="S524" s="253"/>
      <c r="T524" s="254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55" t="s">
        <v>137</v>
      </c>
      <c r="AU524" s="255" t="s">
        <v>86</v>
      </c>
      <c r="AV524" s="14" t="s">
        <v>86</v>
      </c>
      <c r="AW524" s="14" t="s">
        <v>32</v>
      </c>
      <c r="AX524" s="14" t="s">
        <v>76</v>
      </c>
      <c r="AY524" s="255" t="s">
        <v>128</v>
      </c>
    </row>
    <row r="525" s="13" customFormat="1">
      <c r="A525" s="13"/>
      <c r="B525" s="234"/>
      <c r="C525" s="235"/>
      <c r="D525" s="236" t="s">
        <v>137</v>
      </c>
      <c r="E525" s="237" t="s">
        <v>1</v>
      </c>
      <c r="F525" s="238" t="s">
        <v>943</v>
      </c>
      <c r="G525" s="235"/>
      <c r="H525" s="237" t="s">
        <v>1</v>
      </c>
      <c r="I525" s="239"/>
      <c r="J525" s="235"/>
      <c r="K525" s="235"/>
      <c r="L525" s="240"/>
      <c r="M525" s="241"/>
      <c r="N525" s="242"/>
      <c r="O525" s="242"/>
      <c r="P525" s="242"/>
      <c r="Q525" s="242"/>
      <c r="R525" s="242"/>
      <c r="S525" s="242"/>
      <c r="T525" s="243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44" t="s">
        <v>137</v>
      </c>
      <c r="AU525" s="244" t="s">
        <v>86</v>
      </c>
      <c r="AV525" s="13" t="s">
        <v>84</v>
      </c>
      <c r="AW525" s="13" t="s">
        <v>32</v>
      </c>
      <c r="AX525" s="13" t="s">
        <v>76</v>
      </c>
      <c r="AY525" s="244" t="s">
        <v>128</v>
      </c>
    </row>
    <row r="526" s="14" customFormat="1">
      <c r="A526" s="14"/>
      <c r="B526" s="245"/>
      <c r="C526" s="246"/>
      <c r="D526" s="236" t="s">
        <v>137</v>
      </c>
      <c r="E526" s="247" t="s">
        <v>1</v>
      </c>
      <c r="F526" s="248" t="s">
        <v>84</v>
      </c>
      <c r="G526" s="246"/>
      <c r="H526" s="249">
        <v>1</v>
      </c>
      <c r="I526" s="250"/>
      <c r="J526" s="246"/>
      <c r="K526" s="246"/>
      <c r="L526" s="251"/>
      <c r="M526" s="252"/>
      <c r="N526" s="253"/>
      <c r="O526" s="253"/>
      <c r="P526" s="253"/>
      <c r="Q526" s="253"/>
      <c r="R526" s="253"/>
      <c r="S526" s="253"/>
      <c r="T526" s="254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55" t="s">
        <v>137</v>
      </c>
      <c r="AU526" s="255" t="s">
        <v>86</v>
      </c>
      <c r="AV526" s="14" t="s">
        <v>86</v>
      </c>
      <c r="AW526" s="14" t="s">
        <v>32</v>
      </c>
      <c r="AX526" s="14" t="s">
        <v>76</v>
      </c>
      <c r="AY526" s="255" t="s">
        <v>128</v>
      </c>
    </row>
    <row r="527" s="15" customFormat="1">
      <c r="A527" s="15"/>
      <c r="B527" s="256"/>
      <c r="C527" s="257"/>
      <c r="D527" s="236" t="s">
        <v>137</v>
      </c>
      <c r="E527" s="258" t="s">
        <v>1</v>
      </c>
      <c r="F527" s="259" t="s">
        <v>140</v>
      </c>
      <c r="G527" s="257"/>
      <c r="H527" s="260">
        <v>3</v>
      </c>
      <c r="I527" s="261"/>
      <c r="J527" s="257"/>
      <c r="K527" s="257"/>
      <c r="L527" s="262"/>
      <c r="M527" s="263"/>
      <c r="N527" s="264"/>
      <c r="O527" s="264"/>
      <c r="P527" s="264"/>
      <c r="Q527" s="264"/>
      <c r="R527" s="264"/>
      <c r="S527" s="264"/>
      <c r="T527" s="265"/>
      <c r="U527" s="15"/>
      <c r="V527" s="15"/>
      <c r="W527" s="15"/>
      <c r="X527" s="15"/>
      <c r="Y527" s="15"/>
      <c r="Z527" s="15"/>
      <c r="AA527" s="15"/>
      <c r="AB527" s="15"/>
      <c r="AC527" s="15"/>
      <c r="AD527" s="15"/>
      <c r="AE527" s="15"/>
      <c r="AT527" s="266" t="s">
        <v>137</v>
      </c>
      <c r="AU527" s="266" t="s">
        <v>86</v>
      </c>
      <c r="AV527" s="15" t="s">
        <v>135</v>
      </c>
      <c r="AW527" s="15" t="s">
        <v>32</v>
      </c>
      <c r="AX527" s="15" t="s">
        <v>84</v>
      </c>
      <c r="AY527" s="266" t="s">
        <v>128</v>
      </c>
    </row>
    <row r="528" s="2" customFormat="1" ht="24.15" customHeight="1">
      <c r="A528" s="39"/>
      <c r="B528" s="40"/>
      <c r="C528" s="220" t="s">
        <v>944</v>
      </c>
      <c r="D528" s="220" t="s">
        <v>131</v>
      </c>
      <c r="E528" s="221" t="s">
        <v>945</v>
      </c>
      <c r="F528" s="222" t="s">
        <v>946</v>
      </c>
      <c r="G528" s="223" t="s">
        <v>367</v>
      </c>
      <c r="H528" s="224">
        <v>2</v>
      </c>
      <c r="I528" s="225"/>
      <c r="J528" s="226">
        <f>ROUND(I528*H528,2)</f>
        <v>0</v>
      </c>
      <c r="K528" s="227"/>
      <c r="L528" s="45"/>
      <c r="M528" s="228" t="s">
        <v>1</v>
      </c>
      <c r="N528" s="229" t="s">
        <v>41</v>
      </c>
      <c r="O528" s="92"/>
      <c r="P528" s="230">
        <f>O528*H528</f>
        <v>0</v>
      </c>
      <c r="Q528" s="230">
        <v>0.0010499999999999999</v>
      </c>
      <c r="R528" s="230">
        <f>Q528*H528</f>
        <v>0.0020999999999999999</v>
      </c>
      <c r="S528" s="230">
        <v>0</v>
      </c>
      <c r="T528" s="231">
        <f>S528*H528</f>
        <v>0</v>
      </c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R528" s="232" t="s">
        <v>135</v>
      </c>
      <c r="AT528" s="232" t="s">
        <v>131</v>
      </c>
      <c r="AU528" s="232" t="s">
        <v>86</v>
      </c>
      <c r="AY528" s="18" t="s">
        <v>128</v>
      </c>
      <c r="BE528" s="233">
        <f>IF(N528="základní",J528,0)</f>
        <v>0</v>
      </c>
      <c r="BF528" s="233">
        <f>IF(N528="snížená",J528,0)</f>
        <v>0</v>
      </c>
      <c r="BG528" s="233">
        <f>IF(N528="zákl. přenesená",J528,0)</f>
        <v>0</v>
      </c>
      <c r="BH528" s="233">
        <f>IF(N528="sníž. přenesená",J528,0)</f>
        <v>0</v>
      </c>
      <c r="BI528" s="233">
        <f>IF(N528="nulová",J528,0)</f>
        <v>0</v>
      </c>
      <c r="BJ528" s="18" t="s">
        <v>84</v>
      </c>
      <c r="BK528" s="233">
        <f>ROUND(I528*H528,2)</f>
        <v>0</v>
      </c>
      <c r="BL528" s="18" t="s">
        <v>135</v>
      </c>
      <c r="BM528" s="232" t="s">
        <v>947</v>
      </c>
    </row>
    <row r="529" s="13" customFormat="1">
      <c r="A529" s="13"/>
      <c r="B529" s="234"/>
      <c r="C529" s="235"/>
      <c r="D529" s="236" t="s">
        <v>137</v>
      </c>
      <c r="E529" s="237" t="s">
        <v>1</v>
      </c>
      <c r="F529" s="238" t="s">
        <v>948</v>
      </c>
      <c r="G529" s="235"/>
      <c r="H529" s="237" t="s">
        <v>1</v>
      </c>
      <c r="I529" s="239"/>
      <c r="J529" s="235"/>
      <c r="K529" s="235"/>
      <c r="L529" s="240"/>
      <c r="M529" s="241"/>
      <c r="N529" s="242"/>
      <c r="O529" s="242"/>
      <c r="P529" s="242"/>
      <c r="Q529" s="242"/>
      <c r="R529" s="242"/>
      <c r="S529" s="242"/>
      <c r="T529" s="243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44" t="s">
        <v>137</v>
      </c>
      <c r="AU529" s="244" t="s">
        <v>86</v>
      </c>
      <c r="AV529" s="13" t="s">
        <v>84</v>
      </c>
      <c r="AW529" s="13" t="s">
        <v>32</v>
      </c>
      <c r="AX529" s="13" t="s">
        <v>76</v>
      </c>
      <c r="AY529" s="244" t="s">
        <v>128</v>
      </c>
    </row>
    <row r="530" s="14" customFormat="1">
      <c r="A530" s="14"/>
      <c r="B530" s="245"/>
      <c r="C530" s="246"/>
      <c r="D530" s="236" t="s">
        <v>137</v>
      </c>
      <c r="E530" s="247" t="s">
        <v>1</v>
      </c>
      <c r="F530" s="248" t="s">
        <v>86</v>
      </c>
      <c r="G530" s="246"/>
      <c r="H530" s="249">
        <v>2</v>
      </c>
      <c r="I530" s="250"/>
      <c r="J530" s="246"/>
      <c r="K530" s="246"/>
      <c r="L530" s="251"/>
      <c r="M530" s="252"/>
      <c r="N530" s="253"/>
      <c r="O530" s="253"/>
      <c r="P530" s="253"/>
      <c r="Q530" s="253"/>
      <c r="R530" s="253"/>
      <c r="S530" s="253"/>
      <c r="T530" s="254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55" t="s">
        <v>137</v>
      </c>
      <c r="AU530" s="255" t="s">
        <v>86</v>
      </c>
      <c r="AV530" s="14" t="s">
        <v>86</v>
      </c>
      <c r="AW530" s="14" t="s">
        <v>32</v>
      </c>
      <c r="AX530" s="14" t="s">
        <v>84</v>
      </c>
      <c r="AY530" s="255" t="s">
        <v>128</v>
      </c>
    </row>
    <row r="531" s="2" customFormat="1" ht="21.75" customHeight="1">
      <c r="A531" s="39"/>
      <c r="B531" s="40"/>
      <c r="C531" s="270" t="s">
        <v>949</v>
      </c>
      <c r="D531" s="270" t="s">
        <v>279</v>
      </c>
      <c r="E531" s="271" t="s">
        <v>950</v>
      </c>
      <c r="F531" s="272" t="s">
        <v>951</v>
      </c>
      <c r="G531" s="273" t="s">
        <v>367</v>
      </c>
      <c r="H531" s="274">
        <v>2</v>
      </c>
      <c r="I531" s="275"/>
      <c r="J531" s="276">
        <f>ROUND(I531*H531,2)</f>
        <v>0</v>
      </c>
      <c r="K531" s="277"/>
      <c r="L531" s="278"/>
      <c r="M531" s="279" t="s">
        <v>1</v>
      </c>
      <c r="N531" s="280" t="s">
        <v>41</v>
      </c>
      <c r="O531" s="92"/>
      <c r="P531" s="230">
        <f>O531*H531</f>
        <v>0</v>
      </c>
      <c r="Q531" s="230">
        <v>0.015599999999999999</v>
      </c>
      <c r="R531" s="230">
        <f>Q531*H531</f>
        <v>0.031199999999999999</v>
      </c>
      <c r="S531" s="230">
        <v>0</v>
      </c>
      <c r="T531" s="231">
        <f>S531*H531</f>
        <v>0</v>
      </c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R531" s="232" t="s">
        <v>175</v>
      </c>
      <c r="AT531" s="232" t="s">
        <v>279</v>
      </c>
      <c r="AU531" s="232" t="s">
        <v>86</v>
      </c>
      <c r="AY531" s="18" t="s">
        <v>128</v>
      </c>
      <c r="BE531" s="233">
        <f>IF(N531="základní",J531,0)</f>
        <v>0</v>
      </c>
      <c r="BF531" s="233">
        <f>IF(N531="snížená",J531,0)</f>
        <v>0</v>
      </c>
      <c r="BG531" s="233">
        <f>IF(N531="zákl. přenesená",J531,0)</f>
        <v>0</v>
      </c>
      <c r="BH531" s="233">
        <f>IF(N531="sníž. přenesená",J531,0)</f>
        <v>0</v>
      </c>
      <c r="BI531" s="233">
        <f>IF(N531="nulová",J531,0)</f>
        <v>0</v>
      </c>
      <c r="BJ531" s="18" t="s">
        <v>84</v>
      </c>
      <c r="BK531" s="233">
        <f>ROUND(I531*H531,2)</f>
        <v>0</v>
      </c>
      <c r="BL531" s="18" t="s">
        <v>135</v>
      </c>
      <c r="BM531" s="232" t="s">
        <v>952</v>
      </c>
    </row>
    <row r="532" s="14" customFormat="1">
      <c r="A532" s="14"/>
      <c r="B532" s="245"/>
      <c r="C532" s="246"/>
      <c r="D532" s="236" t="s">
        <v>137</v>
      </c>
      <c r="E532" s="247" t="s">
        <v>1</v>
      </c>
      <c r="F532" s="248" t="s">
        <v>86</v>
      </c>
      <c r="G532" s="246"/>
      <c r="H532" s="249">
        <v>2</v>
      </c>
      <c r="I532" s="250"/>
      <c r="J532" s="246"/>
      <c r="K532" s="246"/>
      <c r="L532" s="251"/>
      <c r="M532" s="252"/>
      <c r="N532" s="253"/>
      <c r="O532" s="253"/>
      <c r="P532" s="253"/>
      <c r="Q532" s="253"/>
      <c r="R532" s="253"/>
      <c r="S532" s="253"/>
      <c r="T532" s="254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55" t="s">
        <v>137</v>
      </c>
      <c r="AU532" s="255" t="s">
        <v>86</v>
      </c>
      <c r="AV532" s="14" t="s">
        <v>86</v>
      </c>
      <c r="AW532" s="14" t="s">
        <v>32</v>
      </c>
      <c r="AX532" s="14" t="s">
        <v>84</v>
      </c>
      <c r="AY532" s="255" t="s">
        <v>128</v>
      </c>
    </row>
    <row r="533" s="2" customFormat="1" ht="24.15" customHeight="1">
      <c r="A533" s="39"/>
      <c r="B533" s="40"/>
      <c r="C533" s="220" t="s">
        <v>953</v>
      </c>
      <c r="D533" s="220" t="s">
        <v>131</v>
      </c>
      <c r="E533" s="221" t="s">
        <v>954</v>
      </c>
      <c r="F533" s="222" t="s">
        <v>955</v>
      </c>
      <c r="G533" s="223" t="s">
        <v>367</v>
      </c>
      <c r="H533" s="224">
        <v>11</v>
      </c>
      <c r="I533" s="225"/>
      <c r="J533" s="226">
        <f>ROUND(I533*H533,2)</f>
        <v>0</v>
      </c>
      <c r="K533" s="227"/>
      <c r="L533" s="45"/>
      <c r="M533" s="228" t="s">
        <v>1</v>
      </c>
      <c r="N533" s="229" t="s">
        <v>41</v>
      </c>
      <c r="O533" s="92"/>
      <c r="P533" s="230">
        <f>O533*H533</f>
        <v>0</v>
      </c>
      <c r="Q533" s="230">
        <v>0.10940999999999999</v>
      </c>
      <c r="R533" s="230">
        <f>Q533*H533</f>
        <v>1.2035099999999999</v>
      </c>
      <c r="S533" s="230">
        <v>0</v>
      </c>
      <c r="T533" s="231">
        <f>S533*H533</f>
        <v>0</v>
      </c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R533" s="232" t="s">
        <v>135</v>
      </c>
      <c r="AT533" s="232" t="s">
        <v>131</v>
      </c>
      <c r="AU533" s="232" t="s">
        <v>86</v>
      </c>
      <c r="AY533" s="18" t="s">
        <v>128</v>
      </c>
      <c r="BE533" s="233">
        <f>IF(N533="základní",J533,0)</f>
        <v>0</v>
      </c>
      <c r="BF533" s="233">
        <f>IF(N533="snížená",J533,0)</f>
        <v>0</v>
      </c>
      <c r="BG533" s="233">
        <f>IF(N533="zákl. přenesená",J533,0)</f>
        <v>0</v>
      </c>
      <c r="BH533" s="233">
        <f>IF(N533="sníž. přenesená",J533,0)</f>
        <v>0</v>
      </c>
      <c r="BI533" s="233">
        <f>IF(N533="nulová",J533,0)</f>
        <v>0</v>
      </c>
      <c r="BJ533" s="18" t="s">
        <v>84</v>
      </c>
      <c r="BK533" s="233">
        <f>ROUND(I533*H533,2)</f>
        <v>0</v>
      </c>
      <c r="BL533" s="18" t="s">
        <v>135</v>
      </c>
      <c r="BM533" s="232" t="s">
        <v>956</v>
      </c>
    </row>
    <row r="534" s="13" customFormat="1">
      <c r="A534" s="13"/>
      <c r="B534" s="234"/>
      <c r="C534" s="235"/>
      <c r="D534" s="236" t="s">
        <v>137</v>
      </c>
      <c r="E534" s="237" t="s">
        <v>1</v>
      </c>
      <c r="F534" s="238" t="s">
        <v>957</v>
      </c>
      <c r="G534" s="235"/>
      <c r="H534" s="237" t="s">
        <v>1</v>
      </c>
      <c r="I534" s="239"/>
      <c r="J534" s="235"/>
      <c r="K534" s="235"/>
      <c r="L534" s="240"/>
      <c r="M534" s="241"/>
      <c r="N534" s="242"/>
      <c r="O534" s="242"/>
      <c r="P534" s="242"/>
      <c r="Q534" s="242"/>
      <c r="R534" s="242"/>
      <c r="S534" s="242"/>
      <c r="T534" s="243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44" t="s">
        <v>137</v>
      </c>
      <c r="AU534" s="244" t="s">
        <v>86</v>
      </c>
      <c r="AV534" s="13" t="s">
        <v>84</v>
      </c>
      <c r="AW534" s="13" t="s">
        <v>32</v>
      </c>
      <c r="AX534" s="13" t="s">
        <v>76</v>
      </c>
      <c r="AY534" s="244" t="s">
        <v>128</v>
      </c>
    </row>
    <row r="535" s="14" customFormat="1">
      <c r="A535" s="14"/>
      <c r="B535" s="245"/>
      <c r="C535" s="246"/>
      <c r="D535" s="236" t="s">
        <v>137</v>
      </c>
      <c r="E535" s="247" t="s">
        <v>1</v>
      </c>
      <c r="F535" s="248" t="s">
        <v>192</v>
      </c>
      <c r="G535" s="246"/>
      <c r="H535" s="249">
        <v>11</v>
      </c>
      <c r="I535" s="250"/>
      <c r="J535" s="246"/>
      <c r="K535" s="246"/>
      <c r="L535" s="251"/>
      <c r="M535" s="252"/>
      <c r="N535" s="253"/>
      <c r="O535" s="253"/>
      <c r="P535" s="253"/>
      <c r="Q535" s="253"/>
      <c r="R535" s="253"/>
      <c r="S535" s="253"/>
      <c r="T535" s="254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55" t="s">
        <v>137</v>
      </c>
      <c r="AU535" s="255" t="s">
        <v>86</v>
      </c>
      <c r="AV535" s="14" t="s">
        <v>86</v>
      </c>
      <c r="AW535" s="14" t="s">
        <v>32</v>
      </c>
      <c r="AX535" s="14" t="s">
        <v>84</v>
      </c>
      <c r="AY535" s="255" t="s">
        <v>128</v>
      </c>
    </row>
    <row r="536" s="2" customFormat="1" ht="21.75" customHeight="1">
      <c r="A536" s="39"/>
      <c r="B536" s="40"/>
      <c r="C536" s="270" t="s">
        <v>958</v>
      </c>
      <c r="D536" s="270" t="s">
        <v>279</v>
      </c>
      <c r="E536" s="271" t="s">
        <v>959</v>
      </c>
      <c r="F536" s="272" t="s">
        <v>960</v>
      </c>
      <c r="G536" s="273" t="s">
        <v>367</v>
      </c>
      <c r="H536" s="274">
        <v>11</v>
      </c>
      <c r="I536" s="275"/>
      <c r="J536" s="276">
        <f>ROUND(I536*H536,2)</f>
        <v>0</v>
      </c>
      <c r="K536" s="277"/>
      <c r="L536" s="278"/>
      <c r="M536" s="279" t="s">
        <v>1</v>
      </c>
      <c r="N536" s="280" t="s">
        <v>41</v>
      </c>
      <c r="O536" s="92"/>
      <c r="P536" s="230">
        <f>O536*H536</f>
        <v>0</v>
      </c>
      <c r="Q536" s="230">
        <v>0.0061000000000000004</v>
      </c>
      <c r="R536" s="230">
        <f>Q536*H536</f>
        <v>0.067100000000000007</v>
      </c>
      <c r="S536" s="230">
        <v>0</v>
      </c>
      <c r="T536" s="231">
        <f>S536*H536</f>
        <v>0</v>
      </c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R536" s="232" t="s">
        <v>175</v>
      </c>
      <c r="AT536" s="232" t="s">
        <v>279</v>
      </c>
      <c r="AU536" s="232" t="s">
        <v>86</v>
      </c>
      <c r="AY536" s="18" t="s">
        <v>128</v>
      </c>
      <c r="BE536" s="233">
        <f>IF(N536="základní",J536,0)</f>
        <v>0</v>
      </c>
      <c r="BF536" s="233">
        <f>IF(N536="snížená",J536,0)</f>
        <v>0</v>
      </c>
      <c r="BG536" s="233">
        <f>IF(N536="zákl. přenesená",J536,0)</f>
        <v>0</v>
      </c>
      <c r="BH536" s="233">
        <f>IF(N536="sníž. přenesená",J536,0)</f>
        <v>0</v>
      </c>
      <c r="BI536" s="233">
        <f>IF(N536="nulová",J536,0)</f>
        <v>0</v>
      </c>
      <c r="BJ536" s="18" t="s">
        <v>84</v>
      </c>
      <c r="BK536" s="233">
        <f>ROUND(I536*H536,2)</f>
        <v>0</v>
      </c>
      <c r="BL536" s="18" t="s">
        <v>135</v>
      </c>
      <c r="BM536" s="232" t="s">
        <v>961</v>
      </c>
    </row>
    <row r="537" s="14" customFormat="1">
      <c r="A537" s="14"/>
      <c r="B537" s="245"/>
      <c r="C537" s="246"/>
      <c r="D537" s="236" t="s">
        <v>137</v>
      </c>
      <c r="E537" s="247" t="s">
        <v>1</v>
      </c>
      <c r="F537" s="248" t="s">
        <v>192</v>
      </c>
      <c r="G537" s="246"/>
      <c r="H537" s="249">
        <v>11</v>
      </c>
      <c r="I537" s="250"/>
      <c r="J537" s="246"/>
      <c r="K537" s="246"/>
      <c r="L537" s="251"/>
      <c r="M537" s="252"/>
      <c r="N537" s="253"/>
      <c r="O537" s="253"/>
      <c r="P537" s="253"/>
      <c r="Q537" s="253"/>
      <c r="R537" s="253"/>
      <c r="S537" s="253"/>
      <c r="T537" s="254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55" t="s">
        <v>137</v>
      </c>
      <c r="AU537" s="255" t="s">
        <v>86</v>
      </c>
      <c r="AV537" s="14" t="s">
        <v>86</v>
      </c>
      <c r="AW537" s="14" t="s">
        <v>32</v>
      </c>
      <c r="AX537" s="14" t="s">
        <v>84</v>
      </c>
      <c r="AY537" s="255" t="s">
        <v>128</v>
      </c>
    </row>
    <row r="538" s="2" customFormat="1" ht="16.5" customHeight="1">
      <c r="A538" s="39"/>
      <c r="B538" s="40"/>
      <c r="C538" s="270" t="s">
        <v>962</v>
      </c>
      <c r="D538" s="270" t="s">
        <v>279</v>
      </c>
      <c r="E538" s="271" t="s">
        <v>963</v>
      </c>
      <c r="F538" s="272" t="s">
        <v>964</v>
      </c>
      <c r="G538" s="273" t="s">
        <v>367</v>
      </c>
      <c r="H538" s="274">
        <v>11</v>
      </c>
      <c r="I538" s="275"/>
      <c r="J538" s="276">
        <f>ROUND(I538*H538,2)</f>
        <v>0</v>
      </c>
      <c r="K538" s="277"/>
      <c r="L538" s="278"/>
      <c r="M538" s="279" t="s">
        <v>1</v>
      </c>
      <c r="N538" s="280" t="s">
        <v>41</v>
      </c>
      <c r="O538" s="92"/>
      <c r="P538" s="230">
        <f>O538*H538</f>
        <v>0</v>
      </c>
      <c r="Q538" s="230">
        <v>0.0030000000000000001</v>
      </c>
      <c r="R538" s="230">
        <f>Q538*H538</f>
        <v>0.033000000000000002</v>
      </c>
      <c r="S538" s="230">
        <v>0</v>
      </c>
      <c r="T538" s="231">
        <f>S538*H538</f>
        <v>0</v>
      </c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R538" s="232" t="s">
        <v>175</v>
      </c>
      <c r="AT538" s="232" t="s">
        <v>279</v>
      </c>
      <c r="AU538" s="232" t="s">
        <v>86</v>
      </c>
      <c r="AY538" s="18" t="s">
        <v>128</v>
      </c>
      <c r="BE538" s="233">
        <f>IF(N538="základní",J538,0)</f>
        <v>0</v>
      </c>
      <c r="BF538" s="233">
        <f>IF(N538="snížená",J538,0)</f>
        <v>0</v>
      </c>
      <c r="BG538" s="233">
        <f>IF(N538="zákl. přenesená",J538,0)</f>
        <v>0</v>
      </c>
      <c r="BH538" s="233">
        <f>IF(N538="sníž. přenesená",J538,0)</f>
        <v>0</v>
      </c>
      <c r="BI538" s="233">
        <f>IF(N538="nulová",J538,0)</f>
        <v>0</v>
      </c>
      <c r="BJ538" s="18" t="s">
        <v>84</v>
      </c>
      <c r="BK538" s="233">
        <f>ROUND(I538*H538,2)</f>
        <v>0</v>
      </c>
      <c r="BL538" s="18" t="s">
        <v>135</v>
      </c>
      <c r="BM538" s="232" t="s">
        <v>965</v>
      </c>
    </row>
    <row r="539" s="14" customFormat="1">
      <c r="A539" s="14"/>
      <c r="B539" s="245"/>
      <c r="C539" s="246"/>
      <c r="D539" s="236" t="s">
        <v>137</v>
      </c>
      <c r="E539" s="247" t="s">
        <v>1</v>
      </c>
      <c r="F539" s="248" t="s">
        <v>192</v>
      </c>
      <c r="G539" s="246"/>
      <c r="H539" s="249">
        <v>11</v>
      </c>
      <c r="I539" s="250"/>
      <c r="J539" s="246"/>
      <c r="K539" s="246"/>
      <c r="L539" s="251"/>
      <c r="M539" s="252"/>
      <c r="N539" s="253"/>
      <c r="O539" s="253"/>
      <c r="P539" s="253"/>
      <c r="Q539" s="253"/>
      <c r="R539" s="253"/>
      <c r="S539" s="253"/>
      <c r="T539" s="254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55" t="s">
        <v>137</v>
      </c>
      <c r="AU539" s="255" t="s">
        <v>86</v>
      </c>
      <c r="AV539" s="14" t="s">
        <v>86</v>
      </c>
      <c r="AW539" s="14" t="s">
        <v>32</v>
      </c>
      <c r="AX539" s="14" t="s">
        <v>84</v>
      </c>
      <c r="AY539" s="255" t="s">
        <v>128</v>
      </c>
    </row>
    <row r="540" s="2" customFormat="1" ht="21.75" customHeight="1">
      <c r="A540" s="39"/>
      <c r="B540" s="40"/>
      <c r="C540" s="270" t="s">
        <v>966</v>
      </c>
      <c r="D540" s="270" t="s">
        <v>279</v>
      </c>
      <c r="E540" s="271" t="s">
        <v>967</v>
      </c>
      <c r="F540" s="272" t="s">
        <v>968</v>
      </c>
      <c r="G540" s="273" t="s">
        <v>367</v>
      </c>
      <c r="H540" s="274">
        <v>15</v>
      </c>
      <c r="I540" s="275"/>
      <c r="J540" s="276">
        <f>ROUND(I540*H540,2)</f>
        <v>0</v>
      </c>
      <c r="K540" s="277"/>
      <c r="L540" s="278"/>
      <c r="M540" s="279" t="s">
        <v>1</v>
      </c>
      <c r="N540" s="280" t="s">
        <v>41</v>
      </c>
      <c r="O540" s="92"/>
      <c r="P540" s="230">
        <f>O540*H540</f>
        <v>0</v>
      </c>
      <c r="Q540" s="230">
        <v>0.00035</v>
      </c>
      <c r="R540" s="230">
        <f>Q540*H540</f>
        <v>0.0052500000000000003</v>
      </c>
      <c r="S540" s="230">
        <v>0</v>
      </c>
      <c r="T540" s="231">
        <f>S540*H540</f>
        <v>0</v>
      </c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R540" s="232" t="s">
        <v>175</v>
      </c>
      <c r="AT540" s="232" t="s">
        <v>279</v>
      </c>
      <c r="AU540" s="232" t="s">
        <v>86</v>
      </c>
      <c r="AY540" s="18" t="s">
        <v>128</v>
      </c>
      <c r="BE540" s="233">
        <f>IF(N540="základní",J540,0)</f>
        <v>0</v>
      </c>
      <c r="BF540" s="233">
        <f>IF(N540="snížená",J540,0)</f>
        <v>0</v>
      </c>
      <c r="BG540" s="233">
        <f>IF(N540="zákl. přenesená",J540,0)</f>
        <v>0</v>
      </c>
      <c r="BH540" s="233">
        <f>IF(N540="sníž. přenesená",J540,0)</f>
        <v>0</v>
      </c>
      <c r="BI540" s="233">
        <f>IF(N540="nulová",J540,0)</f>
        <v>0</v>
      </c>
      <c r="BJ540" s="18" t="s">
        <v>84</v>
      </c>
      <c r="BK540" s="233">
        <f>ROUND(I540*H540,2)</f>
        <v>0</v>
      </c>
      <c r="BL540" s="18" t="s">
        <v>135</v>
      </c>
      <c r="BM540" s="232" t="s">
        <v>969</v>
      </c>
    </row>
    <row r="541" s="14" customFormat="1">
      <c r="A541" s="14"/>
      <c r="B541" s="245"/>
      <c r="C541" s="246"/>
      <c r="D541" s="236" t="s">
        <v>137</v>
      </c>
      <c r="E541" s="247" t="s">
        <v>1</v>
      </c>
      <c r="F541" s="248" t="s">
        <v>217</v>
      </c>
      <c r="G541" s="246"/>
      <c r="H541" s="249">
        <v>15</v>
      </c>
      <c r="I541" s="250"/>
      <c r="J541" s="246"/>
      <c r="K541" s="246"/>
      <c r="L541" s="251"/>
      <c r="M541" s="252"/>
      <c r="N541" s="253"/>
      <c r="O541" s="253"/>
      <c r="P541" s="253"/>
      <c r="Q541" s="253"/>
      <c r="R541" s="253"/>
      <c r="S541" s="253"/>
      <c r="T541" s="254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55" t="s">
        <v>137</v>
      </c>
      <c r="AU541" s="255" t="s">
        <v>86</v>
      </c>
      <c r="AV541" s="14" t="s">
        <v>86</v>
      </c>
      <c r="AW541" s="14" t="s">
        <v>32</v>
      </c>
      <c r="AX541" s="14" t="s">
        <v>84</v>
      </c>
      <c r="AY541" s="255" t="s">
        <v>128</v>
      </c>
    </row>
    <row r="542" s="2" customFormat="1" ht="16.5" customHeight="1">
      <c r="A542" s="39"/>
      <c r="B542" s="40"/>
      <c r="C542" s="270" t="s">
        <v>970</v>
      </c>
      <c r="D542" s="270" t="s">
        <v>279</v>
      </c>
      <c r="E542" s="271" t="s">
        <v>971</v>
      </c>
      <c r="F542" s="272" t="s">
        <v>972</v>
      </c>
      <c r="G542" s="273" t="s">
        <v>367</v>
      </c>
      <c r="H542" s="274">
        <v>11</v>
      </c>
      <c r="I542" s="275"/>
      <c r="J542" s="276">
        <f>ROUND(I542*H542,2)</f>
        <v>0</v>
      </c>
      <c r="K542" s="277"/>
      <c r="L542" s="278"/>
      <c r="M542" s="279" t="s">
        <v>1</v>
      </c>
      <c r="N542" s="280" t="s">
        <v>41</v>
      </c>
      <c r="O542" s="92"/>
      <c r="P542" s="230">
        <f>O542*H542</f>
        <v>0</v>
      </c>
      <c r="Q542" s="230">
        <v>0.00010000000000000001</v>
      </c>
      <c r="R542" s="230">
        <f>Q542*H542</f>
        <v>0.0011000000000000001</v>
      </c>
      <c r="S542" s="230">
        <v>0</v>
      </c>
      <c r="T542" s="231">
        <f>S542*H542</f>
        <v>0</v>
      </c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R542" s="232" t="s">
        <v>175</v>
      </c>
      <c r="AT542" s="232" t="s">
        <v>279</v>
      </c>
      <c r="AU542" s="232" t="s">
        <v>86</v>
      </c>
      <c r="AY542" s="18" t="s">
        <v>128</v>
      </c>
      <c r="BE542" s="233">
        <f>IF(N542="základní",J542,0)</f>
        <v>0</v>
      </c>
      <c r="BF542" s="233">
        <f>IF(N542="snížená",J542,0)</f>
        <v>0</v>
      </c>
      <c r="BG542" s="233">
        <f>IF(N542="zákl. přenesená",J542,0)</f>
        <v>0</v>
      </c>
      <c r="BH542" s="233">
        <f>IF(N542="sníž. přenesená",J542,0)</f>
        <v>0</v>
      </c>
      <c r="BI542" s="233">
        <f>IF(N542="nulová",J542,0)</f>
        <v>0</v>
      </c>
      <c r="BJ542" s="18" t="s">
        <v>84</v>
      </c>
      <c r="BK542" s="233">
        <f>ROUND(I542*H542,2)</f>
        <v>0</v>
      </c>
      <c r="BL542" s="18" t="s">
        <v>135</v>
      </c>
      <c r="BM542" s="232" t="s">
        <v>973</v>
      </c>
    </row>
    <row r="543" s="14" customFormat="1">
      <c r="A543" s="14"/>
      <c r="B543" s="245"/>
      <c r="C543" s="246"/>
      <c r="D543" s="236" t="s">
        <v>137</v>
      </c>
      <c r="E543" s="247" t="s">
        <v>1</v>
      </c>
      <c r="F543" s="248" t="s">
        <v>192</v>
      </c>
      <c r="G543" s="246"/>
      <c r="H543" s="249">
        <v>11</v>
      </c>
      <c r="I543" s="250"/>
      <c r="J543" s="246"/>
      <c r="K543" s="246"/>
      <c r="L543" s="251"/>
      <c r="M543" s="252"/>
      <c r="N543" s="253"/>
      <c r="O543" s="253"/>
      <c r="P543" s="253"/>
      <c r="Q543" s="253"/>
      <c r="R543" s="253"/>
      <c r="S543" s="253"/>
      <c r="T543" s="254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55" t="s">
        <v>137</v>
      </c>
      <c r="AU543" s="255" t="s">
        <v>86</v>
      </c>
      <c r="AV543" s="14" t="s">
        <v>86</v>
      </c>
      <c r="AW543" s="14" t="s">
        <v>32</v>
      </c>
      <c r="AX543" s="14" t="s">
        <v>84</v>
      </c>
      <c r="AY543" s="255" t="s">
        <v>128</v>
      </c>
    </row>
    <row r="544" s="2" customFormat="1" ht="33" customHeight="1">
      <c r="A544" s="39"/>
      <c r="B544" s="40"/>
      <c r="C544" s="220" t="s">
        <v>974</v>
      </c>
      <c r="D544" s="220" t="s">
        <v>131</v>
      </c>
      <c r="E544" s="221" t="s">
        <v>975</v>
      </c>
      <c r="F544" s="222" t="s">
        <v>976</v>
      </c>
      <c r="G544" s="223" t="s">
        <v>449</v>
      </c>
      <c r="H544" s="224">
        <v>110</v>
      </c>
      <c r="I544" s="225"/>
      <c r="J544" s="226">
        <f>ROUND(I544*H544,2)</f>
        <v>0</v>
      </c>
      <c r="K544" s="227"/>
      <c r="L544" s="45"/>
      <c r="M544" s="228" t="s">
        <v>1</v>
      </c>
      <c r="N544" s="229" t="s">
        <v>41</v>
      </c>
      <c r="O544" s="92"/>
      <c r="P544" s="230">
        <f>O544*H544</f>
        <v>0</v>
      </c>
      <c r="Q544" s="230">
        <v>0.00033</v>
      </c>
      <c r="R544" s="230">
        <f>Q544*H544</f>
        <v>0.036299999999999999</v>
      </c>
      <c r="S544" s="230">
        <v>0</v>
      </c>
      <c r="T544" s="231">
        <f>S544*H544</f>
        <v>0</v>
      </c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R544" s="232" t="s">
        <v>135</v>
      </c>
      <c r="AT544" s="232" t="s">
        <v>131</v>
      </c>
      <c r="AU544" s="232" t="s">
        <v>86</v>
      </c>
      <c r="AY544" s="18" t="s">
        <v>128</v>
      </c>
      <c r="BE544" s="233">
        <f>IF(N544="základní",J544,0)</f>
        <v>0</v>
      </c>
      <c r="BF544" s="233">
        <f>IF(N544="snížená",J544,0)</f>
        <v>0</v>
      </c>
      <c r="BG544" s="233">
        <f>IF(N544="zákl. přenesená",J544,0)</f>
        <v>0</v>
      </c>
      <c r="BH544" s="233">
        <f>IF(N544="sníž. přenesená",J544,0)</f>
        <v>0</v>
      </c>
      <c r="BI544" s="233">
        <f>IF(N544="nulová",J544,0)</f>
        <v>0</v>
      </c>
      <c r="BJ544" s="18" t="s">
        <v>84</v>
      </c>
      <c r="BK544" s="233">
        <f>ROUND(I544*H544,2)</f>
        <v>0</v>
      </c>
      <c r="BL544" s="18" t="s">
        <v>135</v>
      </c>
      <c r="BM544" s="232" t="s">
        <v>977</v>
      </c>
    </row>
    <row r="545" s="13" customFormat="1">
      <c r="A545" s="13"/>
      <c r="B545" s="234"/>
      <c r="C545" s="235"/>
      <c r="D545" s="236" t="s">
        <v>137</v>
      </c>
      <c r="E545" s="237" t="s">
        <v>1</v>
      </c>
      <c r="F545" s="238" t="s">
        <v>978</v>
      </c>
      <c r="G545" s="235"/>
      <c r="H545" s="237" t="s">
        <v>1</v>
      </c>
      <c r="I545" s="239"/>
      <c r="J545" s="235"/>
      <c r="K545" s="235"/>
      <c r="L545" s="240"/>
      <c r="M545" s="241"/>
      <c r="N545" s="242"/>
      <c r="O545" s="242"/>
      <c r="P545" s="242"/>
      <c r="Q545" s="242"/>
      <c r="R545" s="242"/>
      <c r="S545" s="242"/>
      <c r="T545" s="243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44" t="s">
        <v>137</v>
      </c>
      <c r="AU545" s="244" t="s">
        <v>86</v>
      </c>
      <c r="AV545" s="13" t="s">
        <v>84</v>
      </c>
      <c r="AW545" s="13" t="s">
        <v>32</v>
      </c>
      <c r="AX545" s="13" t="s">
        <v>76</v>
      </c>
      <c r="AY545" s="244" t="s">
        <v>128</v>
      </c>
    </row>
    <row r="546" s="13" customFormat="1">
      <c r="A546" s="13"/>
      <c r="B546" s="234"/>
      <c r="C546" s="235"/>
      <c r="D546" s="236" t="s">
        <v>137</v>
      </c>
      <c r="E546" s="237" t="s">
        <v>1</v>
      </c>
      <c r="F546" s="238" t="s">
        <v>979</v>
      </c>
      <c r="G546" s="235"/>
      <c r="H546" s="237" t="s">
        <v>1</v>
      </c>
      <c r="I546" s="239"/>
      <c r="J546" s="235"/>
      <c r="K546" s="235"/>
      <c r="L546" s="240"/>
      <c r="M546" s="241"/>
      <c r="N546" s="242"/>
      <c r="O546" s="242"/>
      <c r="P546" s="242"/>
      <c r="Q546" s="242"/>
      <c r="R546" s="242"/>
      <c r="S546" s="242"/>
      <c r="T546" s="243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44" t="s">
        <v>137</v>
      </c>
      <c r="AU546" s="244" t="s">
        <v>86</v>
      </c>
      <c r="AV546" s="13" t="s">
        <v>84</v>
      </c>
      <c r="AW546" s="13" t="s">
        <v>32</v>
      </c>
      <c r="AX546" s="13" t="s">
        <v>76</v>
      </c>
      <c r="AY546" s="244" t="s">
        <v>128</v>
      </c>
    </row>
    <row r="547" s="14" customFormat="1">
      <c r="A547" s="14"/>
      <c r="B547" s="245"/>
      <c r="C547" s="246"/>
      <c r="D547" s="236" t="s">
        <v>137</v>
      </c>
      <c r="E547" s="247" t="s">
        <v>1</v>
      </c>
      <c r="F547" s="248" t="s">
        <v>330</v>
      </c>
      <c r="G547" s="246"/>
      <c r="H547" s="249">
        <v>110</v>
      </c>
      <c r="I547" s="250"/>
      <c r="J547" s="246"/>
      <c r="K547" s="246"/>
      <c r="L547" s="251"/>
      <c r="M547" s="252"/>
      <c r="N547" s="253"/>
      <c r="O547" s="253"/>
      <c r="P547" s="253"/>
      <c r="Q547" s="253"/>
      <c r="R547" s="253"/>
      <c r="S547" s="253"/>
      <c r="T547" s="254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55" t="s">
        <v>137</v>
      </c>
      <c r="AU547" s="255" t="s">
        <v>86</v>
      </c>
      <c r="AV547" s="14" t="s">
        <v>86</v>
      </c>
      <c r="AW547" s="14" t="s">
        <v>32</v>
      </c>
      <c r="AX547" s="14" t="s">
        <v>84</v>
      </c>
      <c r="AY547" s="255" t="s">
        <v>128</v>
      </c>
    </row>
    <row r="548" s="2" customFormat="1" ht="33" customHeight="1">
      <c r="A548" s="39"/>
      <c r="B548" s="40"/>
      <c r="C548" s="220" t="s">
        <v>980</v>
      </c>
      <c r="D548" s="220" t="s">
        <v>131</v>
      </c>
      <c r="E548" s="221" t="s">
        <v>981</v>
      </c>
      <c r="F548" s="222" t="s">
        <v>982</v>
      </c>
      <c r="G548" s="223" t="s">
        <v>449</v>
      </c>
      <c r="H548" s="224">
        <v>15</v>
      </c>
      <c r="I548" s="225"/>
      <c r="J548" s="226">
        <f>ROUND(I548*H548,2)</f>
        <v>0</v>
      </c>
      <c r="K548" s="227"/>
      <c r="L548" s="45"/>
      <c r="M548" s="228" t="s">
        <v>1</v>
      </c>
      <c r="N548" s="229" t="s">
        <v>41</v>
      </c>
      <c r="O548" s="92"/>
      <c r="P548" s="230">
        <f>O548*H548</f>
        <v>0</v>
      </c>
      <c r="Q548" s="230">
        <v>0.00011</v>
      </c>
      <c r="R548" s="230">
        <f>Q548*H548</f>
        <v>0.00165</v>
      </c>
      <c r="S548" s="230">
        <v>0</v>
      </c>
      <c r="T548" s="231">
        <f>S548*H548</f>
        <v>0</v>
      </c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R548" s="232" t="s">
        <v>135</v>
      </c>
      <c r="AT548" s="232" t="s">
        <v>131</v>
      </c>
      <c r="AU548" s="232" t="s">
        <v>86</v>
      </c>
      <c r="AY548" s="18" t="s">
        <v>128</v>
      </c>
      <c r="BE548" s="233">
        <f>IF(N548="základní",J548,0)</f>
        <v>0</v>
      </c>
      <c r="BF548" s="233">
        <f>IF(N548="snížená",J548,0)</f>
        <v>0</v>
      </c>
      <c r="BG548" s="233">
        <f>IF(N548="zákl. přenesená",J548,0)</f>
        <v>0</v>
      </c>
      <c r="BH548" s="233">
        <f>IF(N548="sníž. přenesená",J548,0)</f>
        <v>0</v>
      </c>
      <c r="BI548" s="233">
        <f>IF(N548="nulová",J548,0)</f>
        <v>0</v>
      </c>
      <c r="BJ548" s="18" t="s">
        <v>84</v>
      </c>
      <c r="BK548" s="233">
        <f>ROUND(I548*H548,2)</f>
        <v>0</v>
      </c>
      <c r="BL548" s="18" t="s">
        <v>135</v>
      </c>
      <c r="BM548" s="232" t="s">
        <v>983</v>
      </c>
    </row>
    <row r="549" s="13" customFormat="1">
      <c r="A549" s="13"/>
      <c r="B549" s="234"/>
      <c r="C549" s="235"/>
      <c r="D549" s="236" t="s">
        <v>137</v>
      </c>
      <c r="E549" s="237" t="s">
        <v>1</v>
      </c>
      <c r="F549" s="238" t="s">
        <v>984</v>
      </c>
      <c r="G549" s="235"/>
      <c r="H549" s="237" t="s">
        <v>1</v>
      </c>
      <c r="I549" s="239"/>
      <c r="J549" s="235"/>
      <c r="K549" s="235"/>
      <c r="L549" s="240"/>
      <c r="M549" s="241"/>
      <c r="N549" s="242"/>
      <c r="O549" s="242"/>
      <c r="P549" s="242"/>
      <c r="Q549" s="242"/>
      <c r="R549" s="242"/>
      <c r="S549" s="242"/>
      <c r="T549" s="243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44" t="s">
        <v>137</v>
      </c>
      <c r="AU549" s="244" t="s">
        <v>86</v>
      </c>
      <c r="AV549" s="13" t="s">
        <v>84</v>
      </c>
      <c r="AW549" s="13" t="s">
        <v>32</v>
      </c>
      <c r="AX549" s="13" t="s">
        <v>76</v>
      </c>
      <c r="AY549" s="244" t="s">
        <v>128</v>
      </c>
    </row>
    <row r="550" s="14" customFormat="1">
      <c r="A550" s="14"/>
      <c r="B550" s="245"/>
      <c r="C550" s="246"/>
      <c r="D550" s="236" t="s">
        <v>137</v>
      </c>
      <c r="E550" s="247" t="s">
        <v>1</v>
      </c>
      <c r="F550" s="248" t="s">
        <v>217</v>
      </c>
      <c r="G550" s="246"/>
      <c r="H550" s="249">
        <v>15</v>
      </c>
      <c r="I550" s="250"/>
      <c r="J550" s="246"/>
      <c r="K550" s="246"/>
      <c r="L550" s="251"/>
      <c r="M550" s="252"/>
      <c r="N550" s="253"/>
      <c r="O550" s="253"/>
      <c r="P550" s="253"/>
      <c r="Q550" s="253"/>
      <c r="R550" s="253"/>
      <c r="S550" s="253"/>
      <c r="T550" s="254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55" t="s">
        <v>137</v>
      </c>
      <c r="AU550" s="255" t="s">
        <v>86</v>
      </c>
      <c r="AV550" s="14" t="s">
        <v>86</v>
      </c>
      <c r="AW550" s="14" t="s">
        <v>32</v>
      </c>
      <c r="AX550" s="14" t="s">
        <v>84</v>
      </c>
      <c r="AY550" s="255" t="s">
        <v>128</v>
      </c>
    </row>
    <row r="551" s="2" customFormat="1" ht="24.15" customHeight="1">
      <c r="A551" s="39"/>
      <c r="B551" s="40"/>
      <c r="C551" s="220" t="s">
        <v>985</v>
      </c>
      <c r="D551" s="220" t="s">
        <v>131</v>
      </c>
      <c r="E551" s="221" t="s">
        <v>986</v>
      </c>
      <c r="F551" s="222" t="s">
        <v>987</v>
      </c>
      <c r="G551" s="223" t="s">
        <v>367</v>
      </c>
      <c r="H551" s="224">
        <v>4</v>
      </c>
      <c r="I551" s="225"/>
      <c r="J551" s="226">
        <f>ROUND(I551*H551,2)</f>
        <v>0</v>
      </c>
      <c r="K551" s="227"/>
      <c r="L551" s="45"/>
      <c r="M551" s="228" t="s">
        <v>1</v>
      </c>
      <c r="N551" s="229" t="s">
        <v>41</v>
      </c>
      <c r="O551" s="92"/>
      <c r="P551" s="230">
        <f>O551*H551</f>
        <v>0</v>
      </c>
      <c r="Q551" s="230">
        <v>0.00054000000000000001</v>
      </c>
      <c r="R551" s="230">
        <f>Q551*H551</f>
        <v>0.00216</v>
      </c>
      <c r="S551" s="230">
        <v>0</v>
      </c>
      <c r="T551" s="231">
        <f>S551*H551</f>
        <v>0</v>
      </c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R551" s="232" t="s">
        <v>135</v>
      </c>
      <c r="AT551" s="232" t="s">
        <v>131</v>
      </c>
      <c r="AU551" s="232" t="s">
        <v>86</v>
      </c>
      <c r="AY551" s="18" t="s">
        <v>128</v>
      </c>
      <c r="BE551" s="233">
        <f>IF(N551="základní",J551,0)</f>
        <v>0</v>
      </c>
      <c r="BF551" s="233">
        <f>IF(N551="snížená",J551,0)</f>
        <v>0</v>
      </c>
      <c r="BG551" s="233">
        <f>IF(N551="zákl. přenesená",J551,0)</f>
        <v>0</v>
      </c>
      <c r="BH551" s="233">
        <f>IF(N551="sníž. přenesená",J551,0)</f>
        <v>0</v>
      </c>
      <c r="BI551" s="233">
        <f>IF(N551="nulová",J551,0)</f>
        <v>0</v>
      </c>
      <c r="BJ551" s="18" t="s">
        <v>84</v>
      </c>
      <c r="BK551" s="233">
        <f>ROUND(I551*H551,2)</f>
        <v>0</v>
      </c>
      <c r="BL551" s="18" t="s">
        <v>135</v>
      </c>
      <c r="BM551" s="232" t="s">
        <v>988</v>
      </c>
    </row>
    <row r="552" s="13" customFormat="1">
      <c r="A552" s="13"/>
      <c r="B552" s="234"/>
      <c r="C552" s="235"/>
      <c r="D552" s="236" t="s">
        <v>137</v>
      </c>
      <c r="E552" s="237" t="s">
        <v>1</v>
      </c>
      <c r="F552" s="238" t="s">
        <v>989</v>
      </c>
      <c r="G552" s="235"/>
      <c r="H552" s="237" t="s">
        <v>1</v>
      </c>
      <c r="I552" s="239"/>
      <c r="J552" s="235"/>
      <c r="K552" s="235"/>
      <c r="L552" s="240"/>
      <c r="M552" s="241"/>
      <c r="N552" s="242"/>
      <c r="O552" s="242"/>
      <c r="P552" s="242"/>
      <c r="Q552" s="242"/>
      <c r="R552" s="242"/>
      <c r="S552" s="242"/>
      <c r="T552" s="243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44" t="s">
        <v>137</v>
      </c>
      <c r="AU552" s="244" t="s">
        <v>86</v>
      </c>
      <c r="AV552" s="13" t="s">
        <v>84</v>
      </c>
      <c r="AW552" s="13" t="s">
        <v>32</v>
      </c>
      <c r="AX552" s="13" t="s">
        <v>76</v>
      </c>
      <c r="AY552" s="244" t="s">
        <v>128</v>
      </c>
    </row>
    <row r="553" s="14" customFormat="1">
      <c r="A553" s="14"/>
      <c r="B553" s="245"/>
      <c r="C553" s="246"/>
      <c r="D553" s="236" t="s">
        <v>137</v>
      </c>
      <c r="E553" s="247" t="s">
        <v>1</v>
      </c>
      <c r="F553" s="248" t="s">
        <v>135</v>
      </c>
      <c r="G553" s="246"/>
      <c r="H553" s="249">
        <v>4</v>
      </c>
      <c r="I553" s="250"/>
      <c r="J553" s="246"/>
      <c r="K553" s="246"/>
      <c r="L553" s="251"/>
      <c r="M553" s="252"/>
      <c r="N553" s="253"/>
      <c r="O553" s="253"/>
      <c r="P553" s="253"/>
      <c r="Q553" s="253"/>
      <c r="R553" s="253"/>
      <c r="S553" s="253"/>
      <c r="T553" s="254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55" t="s">
        <v>137</v>
      </c>
      <c r="AU553" s="255" t="s">
        <v>86</v>
      </c>
      <c r="AV553" s="14" t="s">
        <v>86</v>
      </c>
      <c r="AW553" s="14" t="s">
        <v>32</v>
      </c>
      <c r="AX553" s="14" t="s">
        <v>84</v>
      </c>
      <c r="AY553" s="255" t="s">
        <v>128</v>
      </c>
    </row>
    <row r="554" s="2" customFormat="1" ht="37.8" customHeight="1">
      <c r="A554" s="39"/>
      <c r="B554" s="40"/>
      <c r="C554" s="220" t="s">
        <v>990</v>
      </c>
      <c r="D554" s="220" t="s">
        <v>131</v>
      </c>
      <c r="E554" s="221" t="s">
        <v>991</v>
      </c>
      <c r="F554" s="222" t="s">
        <v>992</v>
      </c>
      <c r="G554" s="223" t="s">
        <v>449</v>
      </c>
      <c r="H554" s="224">
        <v>125</v>
      </c>
      <c r="I554" s="225"/>
      <c r="J554" s="226">
        <f>ROUND(I554*H554,2)</f>
        <v>0</v>
      </c>
      <c r="K554" s="227"/>
      <c r="L554" s="45"/>
      <c r="M554" s="228" t="s">
        <v>1</v>
      </c>
      <c r="N554" s="229" t="s">
        <v>41</v>
      </c>
      <c r="O554" s="92"/>
      <c r="P554" s="230">
        <f>O554*H554</f>
        <v>0</v>
      </c>
      <c r="Q554" s="230">
        <v>0</v>
      </c>
      <c r="R554" s="230">
        <f>Q554*H554</f>
        <v>0</v>
      </c>
      <c r="S554" s="230">
        <v>0</v>
      </c>
      <c r="T554" s="231">
        <f>S554*H554</f>
        <v>0</v>
      </c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R554" s="232" t="s">
        <v>135</v>
      </c>
      <c r="AT554" s="232" t="s">
        <v>131</v>
      </c>
      <c r="AU554" s="232" t="s">
        <v>86</v>
      </c>
      <c r="AY554" s="18" t="s">
        <v>128</v>
      </c>
      <c r="BE554" s="233">
        <f>IF(N554="základní",J554,0)</f>
        <v>0</v>
      </c>
      <c r="BF554" s="233">
        <f>IF(N554="snížená",J554,0)</f>
        <v>0</v>
      </c>
      <c r="BG554" s="233">
        <f>IF(N554="zákl. přenesená",J554,0)</f>
        <v>0</v>
      </c>
      <c r="BH554" s="233">
        <f>IF(N554="sníž. přenesená",J554,0)</f>
        <v>0</v>
      </c>
      <c r="BI554" s="233">
        <f>IF(N554="nulová",J554,0)</f>
        <v>0</v>
      </c>
      <c r="BJ554" s="18" t="s">
        <v>84</v>
      </c>
      <c r="BK554" s="233">
        <f>ROUND(I554*H554,2)</f>
        <v>0</v>
      </c>
      <c r="BL554" s="18" t="s">
        <v>135</v>
      </c>
      <c r="BM554" s="232" t="s">
        <v>993</v>
      </c>
    </row>
    <row r="555" s="14" customFormat="1">
      <c r="A555" s="14"/>
      <c r="B555" s="245"/>
      <c r="C555" s="246"/>
      <c r="D555" s="236" t="s">
        <v>137</v>
      </c>
      <c r="E555" s="247" t="s">
        <v>1</v>
      </c>
      <c r="F555" s="248" t="s">
        <v>994</v>
      </c>
      <c r="G555" s="246"/>
      <c r="H555" s="249">
        <v>125</v>
      </c>
      <c r="I555" s="250"/>
      <c r="J555" s="246"/>
      <c r="K555" s="246"/>
      <c r="L555" s="251"/>
      <c r="M555" s="252"/>
      <c r="N555" s="253"/>
      <c r="O555" s="253"/>
      <c r="P555" s="253"/>
      <c r="Q555" s="253"/>
      <c r="R555" s="253"/>
      <c r="S555" s="253"/>
      <c r="T555" s="254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55" t="s">
        <v>137</v>
      </c>
      <c r="AU555" s="255" t="s">
        <v>86</v>
      </c>
      <c r="AV555" s="14" t="s">
        <v>86</v>
      </c>
      <c r="AW555" s="14" t="s">
        <v>32</v>
      </c>
      <c r="AX555" s="14" t="s">
        <v>84</v>
      </c>
      <c r="AY555" s="255" t="s">
        <v>128</v>
      </c>
    </row>
    <row r="556" s="2" customFormat="1" ht="49.05" customHeight="1">
      <c r="A556" s="39"/>
      <c r="B556" s="40"/>
      <c r="C556" s="220" t="s">
        <v>995</v>
      </c>
      <c r="D556" s="220" t="s">
        <v>131</v>
      </c>
      <c r="E556" s="221" t="s">
        <v>996</v>
      </c>
      <c r="F556" s="222" t="s">
        <v>997</v>
      </c>
      <c r="G556" s="223" t="s">
        <v>449</v>
      </c>
      <c r="H556" s="224">
        <v>460</v>
      </c>
      <c r="I556" s="225"/>
      <c r="J556" s="226">
        <f>ROUND(I556*H556,2)</f>
        <v>0</v>
      </c>
      <c r="K556" s="227"/>
      <c r="L556" s="45"/>
      <c r="M556" s="228" t="s">
        <v>1</v>
      </c>
      <c r="N556" s="229" t="s">
        <v>41</v>
      </c>
      <c r="O556" s="92"/>
      <c r="P556" s="230">
        <f>O556*H556</f>
        <v>0</v>
      </c>
      <c r="Q556" s="230">
        <v>0.15540000000000001</v>
      </c>
      <c r="R556" s="230">
        <f>Q556*H556</f>
        <v>71.484000000000009</v>
      </c>
      <c r="S556" s="230">
        <v>0</v>
      </c>
      <c r="T556" s="231">
        <f>S556*H556</f>
        <v>0</v>
      </c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R556" s="232" t="s">
        <v>135</v>
      </c>
      <c r="AT556" s="232" t="s">
        <v>131</v>
      </c>
      <c r="AU556" s="232" t="s">
        <v>86</v>
      </c>
      <c r="AY556" s="18" t="s">
        <v>128</v>
      </c>
      <c r="BE556" s="233">
        <f>IF(N556="základní",J556,0)</f>
        <v>0</v>
      </c>
      <c r="BF556" s="233">
        <f>IF(N556="snížená",J556,0)</f>
        <v>0</v>
      </c>
      <c r="BG556" s="233">
        <f>IF(N556="zákl. přenesená",J556,0)</f>
        <v>0</v>
      </c>
      <c r="BH556" s="233">
        <f>IF(N556="sníž. přenesená",J556,0)</f>
        <v>0</v>
      </c>
      <c r="BI556" s="233">
        <f>IF(N556="nulová",J556,0)</f>
        <v>0</v>
      </c>
      <c r="BJ556" s="18" t="s">
        <v>84</v>
      </c>
      <c r="BK556" s="233">
        <f>ROUND(I556*H556,2)</f>
        <v>0</v>
      </c>
      <c r="BL556" s="18" t="s">
        <v>135</v>
      </c>
      <c r="BM556" s="232" t="s">
        <v>998</v>
      </c>
    </row>
    <row r="557" s="13" customFormat="1">
      <c r="A557" s="13"/>
      <c r="B557" s="234"/>
      <c r="C557" s="235"/>
      <c r="D557" s="236" t="s">
        <v>137</v>
      </c>
      <c r="E557" s="237" t="s">
        <v>1</v>
      </c>
      <c r="F557" s="238" t="s">
        <v>999</v>
      </c>
      <c r="G557" s="235"/>
      <c r="H557" s="237" t="s">
        <v>1</v>
      </c>
      <c r="I557" s="239"/>
      <c r="J557" s="235"/>
      <c r="K557" s="235"/>
      <c r="L557" s="240"/>
      <c r="M557" s="241"/>
      <c r="N557" s="242"/>
      <c r="O557" s="242"/>
      <c r="P557" s="242"/>
      <c r="Q557" s="242"/>
      <c r="R557" s="242"/>
      <c r="S557" s="242"/>
      <c r="T557" s="243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44" t="s">
        <v>137</v>
      </c>
      <c r="AU557" s="244" t="s">
        <v>86</v>
      </c>
      <c r="AV557" s="13" t="s">
        <v>84</v>
      </c>
      <c r="AW557" s="13" t="s">
        <v>32</v>
      </c>
      <c r="AX557" s="13" t="s">
        <v>76</v>
      </c>
      <c r="AY557" s="244" t="s">
        <v>128</v>
      </c>
    </row>
    <row r="558" s="14" customFormat="1">
      <c r="A558" s="14"/>
      <c r="B558" s="245"/>
      <c r="C558" s="246"/>
      <c r="D558" s="236" t="s">
        <v>137</v>
      </c>
      <c r="E558" s="247" t="s">
        <v>1</v>
      </c>
      <c r="F558" s="248" t="s">
        <v>334</v>
      </c>
      <c r="G558" s="246"/>
      <c r="H558" s="249">
        <v>240</v>
      </c>
      <c r="I558" s="250"/>
      <c r="J558" s="246"/>
      <c r="K558" s="246"/>
      <c r="L558" s="251"/>
      <c r="M558" s="252"/>
      <c r="N558" s="253"/>
      <c r="O558" s="253"/>
      <c r="P558" s="253"/>
      <c r="Q558" s="253"/>
      <c r="R558" s="253"/>
      <c r="S558" s="253"/>
      <c r="T558" s="254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55" t="s">
        <v>137</v>
      </c>
      <c r="AU558" s="255" t="s">
        <v>86</v>
      </c>
      <c r="AV558" s="14" t="s">
        <v>86</v>
      </c>
      <c r="AW558" s="14" t="s">
        <v>32</v>
      </c>
      <c r="AX558" s="14" t="s">
        <v>76</v>
      </c>
      <c r="AY558" s="255" t="s">
        <v>128</v>
      </c>
    </row>
    <row r="559" s="13" customFormat="1">
      <c r="A559" s="13"/>
      <c r="B559" s="234"/>
      <c r="C559" s="235"/>
      <c r="D559" s="236" t="s">
        <v>137</v>
      </c>
      <c r="E559" s="237" t="s">
        <v>1</v>
      </c>
      <c r="F559" s="238" t="s">
        <v>1000</v>
      </c>
      <c r="G559" s="235"/>
      <c r="H559" s="237" t="s">
        <v>1</v>
      </c>
      <c r="I559" s="239"/>
      <c r="J559" s="235"/>
      <c r="K559" s="235"/>
      <c r="L559" s="240"/>
      <c r="M559" s="241"/>
      <c r="N559" s="242"/>
      <c r="O559" s="242"/>
      <c r="P559" s="242"/>
      <c r="Q559" s="242"/>
      <c r="R559" s="242"/>
      <c r="S559" s="242"/>
      <c r="T559" s="243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44" t="s">
        <v>137</v>
      </c>
      <c r="AU559" s="244" t="s">
        <v>86</v>
      </c>
      <c r="AV559" s="13" t="s">
        <v>84</v>
      </c>
      <c r="AW559" s="13" t="s">
        <v>32</v>
      </c>
      <c r="AX559" s="13" t="s">
        <v>76</v>
      </c>
      <c r="AY559" s="244" t="s">
        <v>128</v>
      </c>
    </row>
    <row r="560" s="14" customFormat="1">
      <c r="A560" s="14"/>
      <c r="B560" s="245"/>
      <c r="C560" s="246"/>
      <c r="D560" s="236" t="s">
        <v>137</v>
      </c>
      <c r="E560" s="247" t="s">
        <v>1</v>
      </c>
      <c r="F560" s="248" t="s">
        <v>1001</v>
      </c>
      <c r="G560" s="246"/>
      <c r="H560" s="249">
        <v>205</v>
      </c>
      <c r="I560" s="250"/>
      <c r="J560" s="246"/>
      <c r="K560" s="246"/>
      <c r="L560" s="251"/>
      <c r="M560" s="252"/>
      <c r="N560" s="253"/>
      <c r="O560" s="253"/>
      <c r="P560" s="253"/>
      <c r="Q560" s="253"/>
      <c r="R560" s="253"/>
      <c r="S560" s="253"/>
      <c r="T560" s="254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55" t="s">
        <v>137</v>
      </c>
      <c r="AU560" s="255" t="s">
        <v>86</v>
      </c>
      <c r="AV560" s="14" t="s">
        <v>86</v>
      </c>
      <c r="AW560" s="14" t="s">
        <v>32</v>
      </c>
      <c r="AX560" s="14" t="s">
        <v>76</v>
      </c>
      <c r="AY560" s="255" t="s">
        <v>128</v>
      </c>
    </row>
    <row r="561" s="13" customFormat="1">
      <c r="A561" s="13"/>
      <c r="B561" s="234"/>
      <c r="C561" s="235"/>
      <c r="D561" s="236" t="s">
        <v>137</v>
      </c>
      <c r="E561" s="237" t="s">
        <v>1</v>
      </c>
      <c r="F561" s="238" t="s">
        <v>1002</v>
      </c>
      <c r="G561" s="235"/>
      <c r="H561" s="237" t="s">
        <v>1</v>
      </c>
      <c r="I561" s="239"/>
      <c r="J561" s="235"/>
      <c r="K561" s="235"/>
      <c r="L561" s="240"/>
      <c r="M561" s="241"/>
      <c r="N561" s="242"/>
      <c r="O561" s="242"/>
      <c r="P561" s="242"/>
      <c r="Q561" s="242"/>
      <c r="R561" s="242"/>
      <c r="S561" s="242"/>
      <c r="T561" s="243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44" t="s">
        <v>137</v>
      </c>
      <c r="AU561" s="244" t="s">
        <v>86</v>
      </c>
      <c r="AV561" s="13" t="s">
        <v>84</v>
      </c>
      <c r="AW561" s="13" t="s">
        <v>32</v>
      </c>
      <c r="AX561" s="13" t="s">
        <v>76</v>
      </c>
      <c r="AY561" s="244" t="s">
        <v>128</v>
      </c>
    </row>
    <row r="562" s="14" customFormat="1">
      <c r="A562" s="14"/>
      <c r="B562" s="245"/>
      <c r="C562" s="246"/>
      <c r="D562" s="236" t="s">
        <v>137</v>
      </c>
      <c r="E562" s="247" t="s">
        <v>1</v>
      </c>
      <c r="F562" s="248" t="s">
        <v>135</v>
      </c>
      <c r="G562" s="246"/>
      <c r="H562" s="249">
        <v>4</v>
      </c>
      <c r="I562" s="250"/>
      <c r="J562" s="246"/>
      <c r="K562" s="246"/>
      <c r="L562" s="251"/>
      <c r="M562" s="252"/>
      <c r="N562" s="253"/>
      <c r="O562" s="253"/>
      <c r="P562" s="253"/>
      <c r="Q562" s="253"/>
      <c r="R562" s="253"/>
      <c r="S562" s="253"/>
      <c r="T562" s="254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55" t="s">
        <v>137</v>
      </c>
      <c r="AU562" s="255" t="s">
        <v>86</v>
      </c>
      <c r="AV562" s="14" t="s">
        <v>86</v>
      </c>
      <c r="AW562" s="14" t="s">
        <v>32</v>
      </c>
      <c r="AX562" s="14" t="s">
        <v>76</v>
      </c>
      <c r="AY562" s="255" t="s">
        <v>128</v>
      </c>
    </row>
    <row r="563" s="13" customFormat="1">
      <c r="A563" s="13"/>
      <c r="B563" s="234"/>
      <c r="C563" s="235"/>
      <c r="D563" s="236" t="s">
        <v>137</v>
      </c>
      <c r="E563" s="237" t="s">
        <v>1</v>
      </c>
      <c r="F563" s="238" t="s">
        <v>1003</v>
      </c>
      <c r="G563" s="235"/>
      <c r="H563" s="237" t="s">
        <v>1</v>
      </c>
      <c r="I563" s="239"/>
      <c r="J563" s="235"/>
      <c r="K563" s="235"/>
      <c r="L563" s="240"/>
      <c r="M563" s="241"/>
      <c r="N563" s="242"/>
      <c r="O563" s="242"/>
      <c r="P563" s="242"/>
      <c r="Q563" s="242"/>
      <c r="R563" s="242"/>
      <c r="S563" s="242"/>
      <c r="T563" s="243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44" t="s">
        <v>137</v>
      </c>
      <c r="AU563" s="244" t="s">
        <v>86</v>
      </c>
      <c r="AV563" s="13" t="s">
        <v>84</v>
      </c>
      <c r="AW563" s="13" t="s">
        <v>32</v>
      </c>
      <c r="AX563" s="13" t="s">
        <v>76</v>
      </c>
      <c r="AY563" s="244" t="s">
        <v>128</v>
      </c>
    </row>
    <row r="564" s="14" customFormat="1">
      <c r="A564" s="14"/>
      <c r="B564" s="245"/>
      <c r="C564" s="246"/>
      <c r="D564" s="236" t="s">
        <v>137</v>
      </c>
      <c r="E564" s="247" t="s">
        <v>1</v>
      </c>
      <c r="F564" s="248" t="s">
        <v>192</v>
      </c>
      <c r="G564" s="246"/>
      <c r="H564" s="249">
        <v>11</v>
      </c>
      <c r="I564" s="250"/>
      <c r="J564" s="246"/>
      <c r="K564" s="246"/>
      <c r="L564" s="251"/>
      <c r="M564" s="252"/>
      <c r="N564" s="253"/>
      <c r="O564" s="253"/>
      <c r="P564" s="253"/>
      <c r="Q564" s="253"/>
      <c r="R564" s="253"/>
      <c r="S564" s="253"/>
      <c r="T564" s="254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55" t="s">
        <v>137</v>
      </c>
      <c r="AU564" s="255" t="s">
        <v>86</v>
      </c>
      <c r="AV564" s="14" t="s">
        <v>86</v>
      </c>
      <c r="AW564" s="14" t="s">
        <v>32</v>
      </c>
      <c r="AX564" s="14" t="s">
        <v>76</v>
      </c>
      <c r="AY564" s="255" t="s">
        <v>128</v>
      </c>
    </row>
    <row r="565" s="15" customFormat="1">
      <c r="A565" s="15"/>
      <c r="B565" s="256"/>
      <c r="C565" s="257"/>
      <c r="D565" s="236" t="s">
        <v>137</v>
      </c>
      <c r="E565" s="258" t="s">
        <v>1</v>
      </c>
      <c r="F565" s="259" t="s">
        <v>140</v>
      </c>
      <c r="G565" s="257"/>
      <c r="H565" s="260">
        <v>460</v>
      </c>
      <c r="I565" s="261"/>
      <c r="J565" s="257"/>
      <c r="K565" s="257"/>
      <c r="L565" s="262"/>
      <c r="M565" s="263"/>
      <c r="N565" s="264"/>
      <c r="O565" s="264"/>
      <c r="P565" s="264"/>
      <c r="Q565" s="264"/>
      <c r="R565" s="264"/>
      <c r="S565" s="264"/>
      <c r="T565" s="265"/>
      <c r="U565" s="15"/>
      <c r="V565" s="15"/>
      <c r="W565" s="15"/>
      <c r="X565" s="15"/>
      <c r="Y565" s="15"/>
      <c r="Z565" s="15"/>
      <c r="AA565" s="15"/>
      <c r="AB565" s="15"/>
      <c r="AC565" s="15"/>
      <c r="AD565" s="15"/>
      <c r="AE565" s="15"/>
      <c r="AT565" s="266" t="s">
        <v>137</v>
      </c>
      <c r="AU565" s="266" t="s">
        <v>86</v>
      </c>
      <c r="AV565" s="15" t="s">
        <v>135</v>
      </c>
      <c r="AW565" s="15" t="s">
        <v>32</v>
      </c>
      <c r="AX565" s="15" t="s">
        <v>84</v>
      </c>
      <c r="AY565" s="266" t="s">
        <v>128</v>
      </c>
    </row>
    <row r="566" s="2" customFormat="1" ht="16.5" customHeight="1">
      <c r="A566" s="39"/>
      <c r="B566" s="40"/>
      <c r="C566" s="270" t="s">
        <v>1004</v>
      </c>
      <c r="D566" s="270" t="s">
        <v>279</v>
      </c>
      <c r="E566" s="271" t="s">
        <v>1005</v>
      </c>
      <c r="F566" s="272" t="s">
        <v>1006</v>
      </c>
      <c r="G566" s="273" t="s">
        <v>449</v>
      </c>
      <c r="H566" s="274">
        <v>243.59999999999999</v>
      </c>
      <c r="I566" s="275"/>
      <c r="J566" s="276">
        <f>ROUND(I566*H566,2)</f>
        <v>0</v>
      </c>
      <c r="K566" s="277"/>
      <c r="L566" s="278"/>
      <c r="M566" s="279" t="s">
        <v>1</v>
      </c>
      <c r="N566" s="280" t="s">
        <v>41</v>
      </c>
      <c r="O566" s="92"/>
      <c r="P566" s="230">
        <f>O566*H566</f>
        <v>0</v>
      </c>
      <c r="Q566" s="230">
        <v>0.081000000000000003</v>
      </c>
      <c r="R566" s="230">
        <f>Q566*H566</f>
        <v>19.7316</v>
      </c>
      <c r="S566" s="230">
        <v>0</v>
      </c>
      <c r="T566" s="231">
        <f>S566*H566</f>
        <v>0</v>
      </c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R566" s="232" t="s">
        <v>175</v>
      </c>
      <c r="AT566" s="232" t="s">
        <v>279</v>
      </c>
      <c r="AU566" s="232" t="s">
        <v>86</v>
      </c>
      <c r="AY566" s="18" t="s">
        <v>128</v>
      </c>
      <c r="BE566" s="233">
        <f>IF(N566="základní",J566,0)</f>
        <v>0</v>
      </c>
      <c r="BF566" s="233">
        <f>IF(N566="snížená",J566,0)</f>
        <v>0</v>
      </c>
      <c r="BG566" s="233">
        <f>IF(N566="zákl. přenesená",J566,0)</f>
        <v>0</v>
      </c>
      <c r="BH566" s="233">
        <f>IF(N566="sníž. přenesená",J566,0)</f>
        <v>0</v>
      </c>
      <c r="BI566" s="233">
        <f>IF(N566="nulová",J566,0)</f>
        <v>0</v>
      </c>
      <c r="BJ566" s="18" t="s">
        <v>84</v>
      </c>
      <c r="BK566" s="233">
        <f>ROUND(I566*H566,2)</f>
        <v>0</v>
      </c>
      <c r="BL566" s="18" t="s">
        <v>135</v>
      </c>
      <c r="BM566" s="232" t="s">
        <v>1007</v>
      </c>
    </row>
    <row r="567" s="14" customFormat="1">
      <c r="A567" s="14"/>
      <c r="B567" s="245"/>
      <c r="C567" s="246"/>
      <c r="D567" s="236" t="s">
        <v>137</v>
      </c>
      <c r="E567" s="247" t="s">
        <v>1</v>
      </c>
      <c r="F567" s="248" t="s">
        <v>334</v>
      </c>
      <c r="G567" s="246"/>
      <c r="H567" s="249">
        <v>240</v>
      </c>
      <c r="I567" s="250"/>
      <c r="J567" s="246"/>
      <c r="K567" s="246"/>
      <c r="L567" s="251"/>
      <c r="M567" s="252"/>
      <c r="N567" s="253"/>
      <c r="O567" s="253"/>
      <c r="P567" s="253"/>
      <c r="Q567" s="253"/>
      <c r="R567" s="253"/>
      <c r="S567" s="253"/>
      <c r="T567" s="254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55" t="s">
        <v>137</v>
      </c>
      <c r="AU567" s="255" t="s">
        <v>86</v>
      </c>
      <c r="AV567" s="14" t="s">
        <v>86</v>
      </c>
      <c r="AW567" s="14" t="s">
        <v>32</v>
      </c>
      <c r="AX567" s="14" t="s">
        <v>84</v>
      </c>
      <c r="AY567" s="255" t="s">
        <v>128</v>
      </c>
    </row>
    <row r="568" s="14" customFormat="1">
      <c r="A568" s="14"/>
      <c r="B568" s="245"/>
      <c r="C568" s="246"/>
      <c r="D568" s="236" t="s">
        <v>137</v>
      </c>
      <c r="E568" s="246"/>
      <c r="F568" s="248" t="s">
        <v>1008</v>
      </c>
      <c r="G568" s="246"/>
      <c r="H568" s="249">
        <v>243.59999999999999</v>
      </c>
      <c r="I568" s="250"/>
      <c r="J568" s="246"/>
      <c r="K568" s="246"/>
      <c r="L568" s="251"/>
      <c r="M568" s="252"/>
      <c r="N568" s="253"/>
      <c r="O568" s="253"/>
      <c r="P568" s="253"/>
      <c r="Q568" s="253"/>
      <c r="R568" s="253"/>
      <c r="S568" s="253"/>
      <c r="T568" s="254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55" t="s">
        <v>137</v>
      </c>
      <c r="AU568" s="255" t="s">
        <v>86</v>
      </c>
      <c r="AV568" s="14" t="s">
        <v>86</v>
      </c>
      <c r="AW568" s="14" t="s">
        <v>4</v>
      </c>
      <c r="AX568" s="14" t="s">
        <v>84</v>
      </c>
      <c r="AY568" s="255" t="s">
        <v>128</v>
      </c>
    </row>
    <row r="569" s="2" customFormat="1" ht="21.75" customHeight="1">
      <c r="A569" s="39"/>
      <c r="B569" s="40"/>
      <c r="C569" s="270" t="s">
        <v>1009</v>
      </c>
      <c r="D569" s="270" t="s">
        <v>279</v>
      </c>
      <c r="E569" s="271" t="s">
        <v>1010</v>
      </c>
      <c r="F569" s="272" t="s">
        <v>1011</v>
      </c>
      <c r="G569" s="273" t="s">
        <v>449</v>
      </c>
      <c r="H569" s="274">
        <v>212.13499999999999</v>
      </c>
      <c r="I569" s="275"/>
      <c r="J569" s="276">
        <f>ROUND(I569*H569,2)</f>
        <v>0</v>
      </c>
      <c r="K569" s="277"/>
      <c r="L569" s="278"/>
      <c r="M569" s="279" t="s">
        <v>1</v>
      </c>
      <c r="N569" s="280" t="s">
        <v>41</v>
      </c>
      <c r="O569" s="92"/>
      <c r="P569" s="230">
        <f>O569*H569</f>
        <v>0</v>
      </c>
      <c r="Q569" s="230">
        <v>0.048300000000000003</v>
      </c>
      <c r="R569" s="230">
        <f>Q569*H569</f>
        <v>10.2461205</v>
      </c>
      <c r="S569" s="230">
        <v>0</v>
      </c>
      <c r="T569" s="231">
        <f>S569*H569</f>
        <v>0</v>
      </c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R569" s="232" t="s">
        <v>175</v>
      </c>
      <c r="AT569" s="232" t="s">
        <v>279</v>
      </c>
      <c r="AU569" s="232" t="s">
        <v>86</v>
      </c>
      <c r="AY569" s="18" t="s">
        <v>128</v>
      </c>
      <c r="BE569" s="233">
        <f>IF(N569="základní",J569,0)</f>
        <v>0</v>
      </c>
      <c r="BF569" s="233">
        <f>IF(N569="snížená",J569,0)</f>
        <v>0</v>
      </c>
      <c r="BG569" s="233">
        <f>IF(N569="zákl. přenesená",J569,0)</f>
        <v>0</v>
      </c>
      <c r="BH569" s="233">
        <f>IF(N569="sníž. přenesená",J569,0)</f>
        <v>0</v>
      </c>
      <c r="BI569" s="233">
        <f>IF(N569="nulová",J569,0)</f>
        <v>0</v>
      </c>
      <c r="BJ569" s="18" t="s">
        <v>84</v>
      </c>
      <c r="BK569" s="233">
        <f>ROUND(I569*H569,2)</f>
        <v>0</v>
      </c>
      <c r="BL569" s="18" t="s">
        <v>135</v>
      </c>
      <c r="BM569" s="232" t="s">
        <v>1012</v>
      </c>
    </row>
    <row r="570" s="14" customFormat="1">
      <c r="A570" s="14"/>
      <c r="B570" s="245"/>
      <c r="C570" s="246"/>
      <c r="D570" s="236" t="s">
        <v>137</v>
      </c>
      <c r="E570" s="247" t="s">
        <v>1</v>
      </c>
      <c r="F570" s="248" t="s">
        <v>1013</v>
      </c>
      <c r="G570" s="246"/>
      <c r="H570" s="249">
        <v>209</v>
      </c>
      <c r="I570" s="250"/>
      <c r="J570" s="246"/>
      <c r="K570" s="246"/>
      <c r="L570" s="251"/>
      <c r="M570" s="252"/>
      <c r="N570" s="253"/>
      <c r="O570" s="253"/>
      <c r="P570" s="253"/>
      <c r="Q570" s="253"/>
      <c r="R570" s="253"/>
      <c r="S570" s="253"/>
      <c r="T570" s="254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55" t="s">
        <v>137</v>
      </c>
      <c r="AU570" s="255" t="s">
        <v>86</v>
      </c>
      <c r="AV570" s="14" t="s">
        <v>86</v>
      </c>
      <c r="AW570" s="14" t="s">
        <v>32</v>
      </c>
      <c r="AX570" s="14" t="s">
        <v>84</v>
      </c>
      <c r="AY570" s="255" t="s">
        <v>128</v>
      </c>
    </row>
    <row r="571" s="14" customFormat="1">
      <c r="A571" s="14"/>
      <c r="B571" s="245"/>
      <c r="C571" s="246"/>
      <c r="D571" s="236" t="s">
        <v>137</v>
      </c>
      <c r="E571" s="246"/>
      <c r="F571" s="248" t="s">
        <v>1014</v>
      </c>
      <c r="G571" s="246"/>
      <c r="H571" s="249">
        <v>212.13499999999999</v>
      </c>
      <c r="I571" s="250"/>
      <c r="J571" s="246"/>
      <c r="K571" s="246"/>
      <c r="L571" s="251"/>
      <c r="M571" s="252"/>
      <c r="N571" s="253"/>
      <c r="O571" s="253"/>
      <c r="P571" s="253"/>
      <c r="Q571" s="253"/>
      <c r="R571" s="253"/>
      <c r="S571" s="253"/>
      <c r="T571" s="254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55" t="s">
        <v>137</v>
      </c>
      <c r="AU571" s="255" t="s">
        <v>86</v>
      </c>
      <c r="AV571" s="14" t="s">
        <v>86</v>
      </c>
      <c r="AW571" s="14" t="s">
        <v>4</v>
      </c>
      <c r="AX571" s="14" t="s">
        <v>84</v>
      </c>
      <c r="AY571" s="255" t="s">
        <v>128</v>
      </c>
    </row>
    <row r="572" s="2" customFormat="1" ht="24.15" customHeight="1">
      <c r="A572" s="39"/>
      <c r="B572" s="40"/>
      <c r="C572" s="270" t="s">
        <v>1015</v>
      </c>
      <c r="D572" s="270" t="s">
        <v>279</v>
      </c>
      <c r="E572" s="271" t="s">
        <v>1016</v>
      </c>
      <c r="F572" s="272" t="s">
        <v>1017</v>
      </c>
      <c r="G572" s="273" t="s">
        <v>449</v>
      </c>
      <c r="H572" s="274">
        <v>11.164999999999999</v>
      </c>
      <c r="I572" s="275"/>
      <c r="J572" s="276">
        <f>ROUND(I572*H572,2)</f>
        <v>0</v>
      </c>
      <c r="K572" s="277"/>
      <c r="L572" s="278"/>
      <c r="M572" s="279" t="s">
        <v>1</v>
      </c>
      <c r="N572" s="280" t="s">
        <v>41</v>
      </c>
      <c r="O572" s="92"/>
      <c r="P572" s="230">
        <f>O572*H572</f>
        <v>0</v>
      </c>
      <c r="Q572" s="230">
        <v>0.065670000000000006</v>
      </c>
      <c r="R572" s="230">
        <f>Q572*H572</f>
        <v>0.73320554999999998</v>
      </c>
      <c r="S572" s="230">
        <v>0</v>
      </c>
      <c r="T572" s="231">
        <f>S572*H572</f>
        <v>0</v>
      </c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R572" s="232" t="s">
        <v>175</v>
      </c>
      <c r="AT572" s="232" t="s">
        <v>279</v>
      </c>
      <c r="AU572" s="232" t="s">
        <v>86</v>
      </c>
      <c r="AY572" s="18" t="s">
        <v>128</v>
      </c>
      <c r="BE572" s="233">
        <f>IF(N572="základní",J572,0)</f>
        <v>0</v>
      </c>
      <c r="BF572" s="233">
        <f>IF(N572="snížená",J572,0)</f>
        <v>0</v>
      </c>
      <c r="BG572" s="233">
        <f>IF(N572="zákl. přenesená",J572,0)</f>
        <v>0</v>
      </c>
      <c r="BH572" s="233">
        <f>IF(N572="sníž. přenesená",J572,0)</f>
        <v>0</v>
      </c>
      <c r="BI572" s="233">
        <f>IF(N572="nulová",J572,0)</f>
        <v>0</v>
      </c>
      <c r="BJ572" s="18" t="s">
        <v>84</v>
      </c>
      <c r="BK572" s="233">
        <f>ROUND(I572*H572,2)</f>
        <v>0</v>
      </c>
      <c r="BL572" s="18" t="s">
        <v>135</v>
      </c>
      <c r="BM572" s="232" t="s">
        <v>1018</v>
      </c>
    </row>
    <row r="573" s="14" customFormat="1">
      <c r="A573" s="14"/>
      <c r="B573" s="245"/>
      <c r="C573" s="246"/>
      <c r="D573" s="236" t="s">
        <v>137</v>
      </c>
      <c r="E573" s="247" t="s">
        <v>1</v>
      </c>
      <c r="F573" s="248" t="s">
        <v>192</v>
      </c>
      <c r="G573" s="246"/>
      <c r="H573" s="249">
        <v>11</v>
      </c>
      <c r="I573" s="250"/>
      <c r="J573" s="246"/>
      <c r="K573" s="246"/>
      <c r="L573" s="251"/>
      <c r="M573" s="252"/>
      <c r="N573" s="253"/>
      <c r="O573" s="253"/>
      <c r="P573" s="253"/>
      <c r="Q573" s="253"/>
      <c r="R573" s="253"/>
      <c r="S573" s="253"/>
      <c r="T573" s="254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55" t="s">
        <v>137</v>
      </c>
      <c r="AU573" s="255" t="s">
        <v>86</v>
      </c>
      <c r="AV573" s="14" t="s">
        <v>86</v>
      </c>
      <c r="AW573" s="14" t="s">
        <v>32</v>
      </c>
      <c r="AX573" s="14" t="s">
        <v>84</v>
      </c>
      <c r="AY573" s="255" t="s">
        <v>128</v>
      </c>
    </row>
    <row r="574" s="14" customFormat="1">
      <c r="A574" s="14"/>
      <c r="B574" s="245"/>
      <c r="C574" s="246"/>
      <c r="D574" s="236" t="s">
        <v>137</v>
      </c>
      <c r="E574" s="246"/>
      <c r="F574" s="248" t="s">
        <v>1019</v>
      </c>
      <c r="G574" s="246"/>
      <c r="H574" s="249">
        <v>11.164999999999999</v>
      </c>
      <c r="I574" s="250"/>
      <c r="J574" s="246"/>
      <c r="K574" s="246"/>
      <c r="L574" s="251"/>
      <c r="M574" s="252"/>
      <c r="N574" s="253"/>
      <c r="O574" s="253"/>
      <c r="P574" s="253"/>
      <c r="Q574" s="253"/>
      <c r="R574" s="253"/>
      <c r="S574" s="253"/>
      <c r="T574" s="254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55" t="s">
        <v>137</v>
      </c>
      <c r="AU574" s="255" t="s">
        <v>86</v>
      </c>
      <c r="AV574" s="14" t="s">
        <v>86</v>
      </c>
      <c r="AW574" s="14" t="s">
        <v>4</v>
      </c>
      <c r="AX574" s="14" t="s">
        <v>84</v>
      </c>
      <c r="AY574" s="255" t="s">
        <v>128</v>
      </c>
    </row>
    <row r="575" s="2" customFormat="1" ht="49.05" customHeight="1">
      <c r="A575" s="39"/>
      <c r="B575" s="40"/>
      <c r="C575" s="220" t="s">
        <v>1020</v>
      </c>
      <c r="D575" s="220" t="s">
        <v>131</v>
      </c>
      <c r="E575" s="221" t="s">
        <v>1021</v>
      </c>
      <c r="F575" s="222" t="s">
        <v>1022</v>
      </c>
      <c r="G575" s="223" t="s">
        <v>449</v>
      </c>
      <c r="H575" s="224">
        <v>205</v>
      </c>
      <c r="I575" s="225"/>
      <c r="J575" s="226">
        <f>ROUND(I575*H575,2)</f>
        <v>0</v>
      </c>
      <c r="K575" s="227"/>
      <c r="L575" s="45"/>
      <c r="M575" s="228" t="s">
        <v>1</v>
      </c>
      <c r="N575" s="229" t="s">
        <v>41</v>
      </c>
      <c r="O575" s="92"/>
      <c r="P575" s="230">
        <f>O575*H575</f>
        <v>0</v>
      </c>
      <c r="Q575" s="230">
        <v>0.16849</v>
      </c>
      <c r="R575" s="230">
        <f>Q575*H575</f>
        <v>34.54045</v>
      </c>
      <c r="S575" s="230">
        <v>0</v>
      </c>
      <c r="T575" s="231">
        <f>S575*H575</f>
        <v>0</v>
      </c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R575" s="232" t="s">
        <v>135</v>
      </c>
      <c r="AT575" s="232" t="s">
        <v>131</v>
      </c>
      <c r="AU575" s="232" t="s">
        <v>86</v>
      </c>
      <c r="AY575" s="18" t="s">
        <v>128</v>
      </c>
      <c r="BE575" s="233">
        <f>IF(N575="základní",J575,0)</f>
        <v>0</v>
      </c>
      <c r="BF575" s="233">
        <f>IF(N575="snížená",J575,0)</f>
        <v>0</v>
      </c>
      <c r="BG575" s="233">
        <f>IF(N575="zákl. přenesená",J575,0)</f>
        <v>0</v>
      </c>
      <c r="BH575" s="233">
        <f>IF(N575="sníž. přenesená",J575,0)</f>
        <v>0</v>
      </c>
      <c r="BI575" s="233">
        <f>IF(N575="nulová",J575,0)</f>
        <v>0</v>
      </c>
      <c r="BJ575" s="18" t="s">
        <v>84</v>
      </c>
      <c r="BK575" s="233">
        <f>ROUND(I575*H575,2)</f>
        <v>0</v>
      </c>
      <c r="BL575" s="18" t="s">
        <v>135</v>
      </c>
      <c r="BM575" s="232" t="s">
        <v>1023</v>
      </c>
    </row>
    <row r="576" s="13" customFormat="1">
      <c r="A576" s="13"/>
      <c r="B576" s="234"/>
      <c r="C576" s="235"/>
      <c r="D576" s="236" t="s">
        <v>137</v>
      </c>
      <c r="E576" s="237" t="s">
        <v>1</v>
      </c>
      <c r="F576" s="238" t="s">
        <v>1024</v>
      </c>
      <c r="G576" s="235"/>
      <c r="H576" s="237" t="s">
        <v>1</v>
      </c>
      <c r="I576" s="239"/>
      <c r="J576" s="235"/>
      <c r="K576" s="235"/>
      <c r="L576" s="240"/>
      <c r="M576" s="241"/>
      <c r="N576" s="242"/>
      <c r="O576" s="242"/>
      <c r="P576" s="242"/>
      <c r="Q576" s="242"/>
      <c r="R576" s="242"/>
      <c r="S576" s="242"/>
      <c r="T576" s="243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44" t="s">
        <v>137</v>
      </c>
      <c r="AU576" s="244" t="s">
        <v>86</v>
      </c>
      <c r="AV576" s="13" t="s">
        <v>84</v>
      </c>
      <c r="AW576" s="13" t="s">
        <v>32</v>
      </c>
      <c r="AX576" s="13" t="s">
        <v>76</v>
      </c>
      <c r="AY576" s="244" t="s">
        <v>128</v>
      </c>
    </row>
    <row r="577" s="14" customFormat="1">
      <c r="A577" s="14"/>
      <c r="B577" s="245"/>
      <c r="C577" s="246"/>
      <c r="D577" s="236" t="s">
        <v>137</v>
      </c>
      <c r="E577" s="247" t="s">
        <v>1</v>
      </c>
      <c r="F577" s="248" t="s">
        <v>1001</v>
      </c>
      <c r="G577" s="246"/>
      <c r="H577" s="249">
        <v>205</v>
      </c>
      <c r="I577" s="250"/>
      <c r="J577" s="246"/>
      <c r="K577" s="246"/>
      <c r="L577" s="251"/>
      <c r="M577" s="252"/>
      <c r="N577" s="253"/>
      <c r="O577" s="253"/>
      <c r="P577" s="253"/>
      <c r="Q577" s="253"/>
      <c r="R577" s="253"/>
      <c r="S577" s="253"/>
      <c r="T577" s="254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55" t="s">
        <v>137</v>
      </c>
      <c r="AU577" s="255" t="s">
        <v>86</v>
      </c>
      <c r="AV577" s="14" t="s">
        <v>86</v>
      </c>
      <c r="AW577" s="14" t="s">
        <v>32</v>
      </c>
      <c r="AX577" s="14" t="s">
        <v>84</v>
      </c>
      <c r="AY577" s="255" t="s">
        <v>128</v>
      </c>
    </row>
    <row r="578" s="2" customFormat="1" ht="49.05" customHeight="1">
      <c r="A578" s="39"/>
      <c r="B578" s="40"/>
      <c r="C578" s="220" t="s">
        <v>1025</v>
      </c>
      <c r="D578" s="220" t="s">
        <v>131</v>
      </c>
      <c r="E578" s="221" t="s">
        <v>1026</v>
      </c>
      <c r="F578" s="222" t="s">
        <v>1027</v>
      </c>
      <c r="G578" s="223" t="s">
        <v>449</v>
      </c>
      <c r="H578" s="224">
        <v>205</v>
      </c>
      <c r="I578" s="225"/>
      <c r="J578" s="226">
        <f>ROUND(I578*H578,2)</f>
        <v>0</v>
      </c>
      <c r="K578" s="227"/>
      <c r="L578" s="45"/>
      <c r="M578" s="228" t="s">
        <v>1</v>
      </c>
      <c r="N578" s="229" t="s">
        <v>41</v>
      </c>
      <c r="O578" s="92"/>
      <c r="P578" s="230">
        <f>O578*H578</f>
        <v>0</v>
      </c>
      <c r="Q578" s="230">
        <v>0.1295</v>
      </c>
      <c r="R578" s="230">
        <f>Q578*H578</f>
        <v>26.547499999999999</v>
      </c>
      <c r="S578" s="230">
        <v>0</v>
      </c>
      <c r="T578" s="231">
        <f>S578*H578</f>
        <v>0</v>
      </c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R578" s="232" t="s">
        <v>135</v>
      </c>
      <c r="AT578" s="232" t="s">
        <v>131</v>
      </c>
      <c r="AU578" s="232" t="s">
        <v>86</v>
      </c>
      <c r="AY578" s="18" t="s">
        <v>128</v>
      </c>
      <c r="BE578" s="233">
        <f>IF(N578="základní",J578,0)</f>
        <v>0</v>
      </c>
      <c r="BF578" s="233">
        <f>IF(N578="snížená",J578,0)</f>
        <v>0</v>
      </c>
      <c r="BG578" s="233">
        <f>IF(N578="zákl. přenesená",J578,0)</f>
        <v>0</v>
      </c>
      <c r="BH578" s="233">
        <f>IF(N578="sníž. přenesená",J578,0)</f>
        <v>0</v>
      </c>
      <c r="BI578" s="233">
        <f>IF(N578="nulová",J578,0)</f>
        <v>0</v>
      </c>
      <c r="BJ578" s="18" t="s">
        <v>84</v>
      </c>
      <c r="BK578" s="233">
        <f>ROUND(I578*H578,2)</f>
        <v>0</v>
      </c>
      <c r="BL578" s="18" t="s">
        <v>135</v>
      </c>
      <c r="BM578" s="232" t="s">
        <v>1028</v>
      </c>
    </row>
    <row r="579" s="13" customFormat="1">
      <c r="A579" s="13"/>
      <c r="B579" s="234"/>
      <c r="C579" s="235"/>
      <c r="D579" s="236" t="s">
        <v>137</v>
      </c>
      <c r="E579" s="237" t="s">
        <v>1</v>
      </c>
      <c r="F579" s="238" t="s">
        <v>1029</v>
      </c>
      <c r="G579" s="235"/>
      <c r="H579" s="237" t="s">
        <v>1</v>
      </c>
      <c r="I579" s="239"/>
      <c r="J579" s="235"/>
      <c r="K579" s="235"/>
      <c r="L579" s="240"/>
      <c r="M579" s="241"/>
      <c r="N579" s="242"/>
      <c r="O579" s="242"/>
      <c r="P579" s="242"/>
      <c r="Q579" s="242"/>
      <c r="R579" s="242"/>
      <c r="S579" s="242"/>
      <c r="T579" s="243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44" t="s">
        <v>137</v>
      </c>
      <c r="AU579" s="244" t="s">
        <v>86</v>
      </c>
      <c r="AV579" s="13" t="s">
        <v>84</v>
      </c>
      <c r="AW579" s="13" t="s">
        <v>32</v>
      </c>
      <c r="AX579" s="13" t="s">
        <v>76</v>
      </c>
      <c r="AY579" s="244" t="s">
        <v>128</v>
      </c>
    </row>
    <row r="580" s="14" customFormat="1">
      <c r="A580" s="14"/>
      <c r="B580" s="245"/>
      <c r="C580" s="246"/>
      <c r="D580" s="236" t="s">
        <v>137</v>
      </c>
      <c r="E580" s="247" t="s">
        <v>1</v>
      </c>
      <c r="F580" s="248" t="s">
        <v>1001</v>
      </c>
      <c r="G580" s="246"/>
      <c r="H580" s="249">
        <v>205</v>
      </c>
      <c r="I580" s="250"/>
      <c r="J580" s="246"/>
      <c r="K580" s="246"/>
      <c r="L580" s="251"/>
      <c r="M580" s="252"/>
      <c r="N580" s="253"/>
      <c r="O580" s="253"/>
      <c r="P580" s="253"/>
      <c r="Q580" s="253"/>
      <c r="R580" s="253"/>
      <c r="S580" s="253"/>
      <c r="T580" s="254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55" t="s">
        <v>137</v>
      </c>
      <c r="AU580" s="255" t="s">
        <v>86</v>
      </c>
      <c r="AV580" s="14" t="s">
        <v>86</v>
      </c>
      <c r="AW580" s="14" t="s">
        <v>32</v>
      </c>
      <c r="AX580" s="14" t="s">
        <v>84</v>
      </c>
      <c r="AY580" s="255" t="s">
        <v>128</v>
      </c>
    </row>
    <row r="581" s="2" customFormat="1" ht="16.5" customHeight="1">
      <c r="A581" s="39"/>
      <c r="B581" s="40"/>
      <c r="C581" s="270" t="s">
        <v>1030</v>
      </c>
      <c r="D581" s="270" t="s">
        <v>279</v>
      </c>
      <c r="E581" s="271" t="s">
        <v>1031</v>
      </c>
      <c r="F581" s="272" t="s">
        <v>1032</v>
      </c>
      <c r="G581" s="273" t="s">
        <v>449</v>
      </c>
      <c r="H581" s="274">
        <v>416.14999999999998</v>
      </c>
      <c r="I581" s="275"/>
      <c r="J581" s="276">
        <f>ROUND(I581*H581,2)</f>
        <v>0</v>
      </c>
      <c r="K581" s="277"/>
      <c r="L581" s="278"/>
      <c r="M581" s="279" t="s">
        <v>1</v>
      </c>
      <c r="N581" s="280" t="s">
        <v>41</v>
      </c>
      <c r="O581" s="92"/>
      <c r="P581" s="230">
        <f>O581*H581</f>
        <v>0</v>
      </c>
      <c r="Q581" s="230">
        <v>0.058000000000000003</v>
      </c>
      <c r="R581" s="230">
        <f>Q581*H581</f>
        <v>24.136700000000001</v>
      </c>
      <c r="S581" s="230">
        <v>0</v>
      </c>
      <c r="T581" s="231">
        <f>S581*H581</f>
        <v>0</v>
      </c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R581" s="232" t="s">
        <v>175</v>
      </c>
      <c r="AT581" s="232" t="s">
        <v>279</v>
      </c>
      <c r="AU581" s="232" t="s">
        <v>86</v>
      </c>
      <c r="AY581" s="18" t="s">
        <v>128</v>
      </c>
      <c r="BE581" s="233">
        <f>IF(N581="základní",J581,0)</f>
        <v>0</v>
      </c>
      <c r="BF581" s="233">
        <f>IF(N581="snížená",J581,0)</f>
        <v>0</v>
      </c>
      <c r="BG581" s="233">
        <f>IF(N581="zákl. přenesená",J581,0)</f>
        <v>0</v>
      </c>
      <c r="BH581" s="233">
        <f>IF(N581="sníž. přenesená",J581,0)</f>
        <v>0</v>
      </c>
      <c r="BI581" s="233">
        <f>IF(N581="nulová",J581,0)</f>
        <v>0</v>
      </c>
      <c r="BJ581" s="18" t="s">
        <v>84</v>
      </c>
      <c r="BK581" s="233">
        <f>ROUND(I581*H581,2)</f>
        <v>0</v>
      </c>
      <c r="BL581" s="18" t="s">
        <v>135</v>
      </c>
      <c r="BM581" s="232" t="s">
        <v>1033</v>
      </c>
    </row>
    <row r="582" s="13" customFormat="1">
      <c r="A582" s="13"/>
      <c r="B582" s="234"/>
      <c r="C582" s="235"/>
      <c r="D582" s="236" t="s">
        <v>137</v>
      </c>
      <c r="E582" s="237" t="s">
        <v>1</v>
      </c>
      <c r="F582" s="238" t="s">
        <v>1034</v>
      </c>
      <c r="G582" s="235"/>
      <c r="H582" s="237" t="s">
        <v>1</v>
      </c>
      <c r="I582" s="239"/>
      <c r="J582" s="235"/>
      <c r="K582" s="235"/>
      <c r="L582" s="240"/>
      <c r="M582" s="241"/>
      <c r="N582" s="242"/>
      <c r="O582" s="242"/>
      <c r="P582" s="242"/>
      <c r="Q582" s="242"/>
      <c r="R582" s="242"/>
      <c r="S582" s="242"/>
      <c r="T582" s="243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44" t="s">
        <v>137</v>
      </c>
      <c r="AU582" s="244" t="s">
        <v>86</v>
      </c>
      <c r="AV582" s="13" t="s">
        <v>84</v>
      </c>
      <c r="AW582" s="13" t="s">
        <v>32</v>
      </c>
      <c r="AX582" s="13" t="s">
        <v>76</v>
      </c>
      <c r="AY582" s="244" t="s">
        <v>128</v>
      </c>
    </row>
    <row r="583" s="14" customFormat="1">
      <c r="A583" s="14"/>
      <c r="B583" s="245"/>
      <c r="C583" s="246"/>
      <c r="D583" s="236" t="s">
        <v>137</v>
      </c>
      <c r="E583" s="247" t="s">
        <v>1</v>
      </c>
      <c r="F583" s="248" t="s">
        <v>1035</v>
      </c>
      <c r="G583" s="246"/>
      <c r="H583" s="249">
        <v>410</v>
      </c>
      <c r="I583" s="250"/>
      <c r="J583" s="246"/>
      <c r="K583" s="246"/>
      <c r="L583" s="251"/>
      <c r="M583" s="252"/>
      <c r="N583" s="253"/>
      <c r="O583" s="253"/>
      <c r="P583" s="253"/>
      <c r="Q583" s="253"/>
      <c r="R583" s="253"/>
      <c r="S583" s="253"/>
      <c r="T583" s="254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55" t="s">
        <v>137</v>
      </c>
      <c r="AU583" s="255" t="s">
        <v>86</v>
      </c>
      <c r="AV583" s="14" t="s">
        <v>86</v>
      </c>
      <c r="AW583" s="14" t="s">
        <v>32</v>
      </c>
      <c r="AX583" s="14" t="s">
        <v>84</v>
      </c>
      <c r="AY583" s="255" t="s">
        <v>128</v>
      </c>
    </row>
    <row r="584" s="14" customFormat="1">
      <c r="A584" s="14"/>
      <c r="B584" s="245"/>
      <c r="C584" s="246"/>
      <c r="D584" s="236" t="s">
        <v>137</v>
      </c>
      <c r="E584" s="246"/>
      <c r="F584" s="248" t="s">
        <v>1036</v>
      </c>
      <c r="G584" s="246"/>
      <c r="H584" s="249">
        <v>416.14999999999998</v>
      </c>
      <c r="I584" s="250"/>
      <c r="J584" s="246"/>
      <c r="K584" s="246"/>
      <c r="L584" s="251"/>
      <c r="M584" s="252"/>
      <c r="N584" s="253"/>
      <c r="O584" s="253"/>
      <c r="P584" s="253"/>
      <c r="Q584" s="253"/>
      <c r="R584" s="253"/>
      <c r="S584" s="253"/>
      <c r="T584" s="254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55" t="s">
        <v>137</v>
      </c>
      <c r="AU584" s="255" t="s">
        <v>86</v>
      </c>
      <c r="AV584" s="14" t="s">
        <v>86</v>
      </c>
      <c r="AW584" s="14" t="s">
        <v>4</v>
      </c>
      <c r="AX584" s="14" t="s">
        <v>84</v>
      </c>
      <c r="AY584" s="255" t="s">
        <v>128</v>
      </c>
    </row>
    <row r="585" s="2" customFormat="1" ht="55.5" customHeight="1">
      <c r="A585" s="39"/>
      <c r="B585" s="40"/>
      <c r="C585" s="220" t="s">
        <v>1037</v>
      </c>
      <c r="D585" s="220" t="s">
        <v>131</v>
      </c>
      <c r="E585" s="221" t="s">
        <v>1038</v>
      </c>
      <c r="F585" s="222" t="s">
        <v>1039</v>
      </c>
      <c r="G585" s="223" t="s">
        <v>449</v>
      </c>
      <c r="H585" s="224">
        <v>31</v>
      </c>
      <c r="I585" s="225"/>
      <c r="J585" s="226">
        <f>ROUND(I585*H585,2)</f>
        <v>0</v>
      </c>
      <c r="K585" s="227"/>
      <c r="L585" s="45"/>
      <c r="M585" s="228" t="s">
        <v>1</v>
      </c>
      <c r="N585" s="229" t="s">
        <v>41</v>
      </c>
      <c r="O585" s="92"/>
      <c r="P585" s="230">
        <f>O585*H585</f>
        <v>0</v>
      </c>
      <c r="Q585" s="230">
        <v>0.00050000000000000001</v>
      </c>
      <c r="R585" s="230">
        <f>Q585*H585</f>
        <v>0.0155</v>
      </c>
      <c r="S585" s="230">
        <v>0</v>
      </c>
      <c r="T585" s="231">
        <f>S585*H585</f>
        <v>0</v>
      </c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R585" s="232" t="s">
        <v>135</v>
      </c>
      <c r="AT585" s="232" t="s">
        <v>131</v>
      </c>
      <c r="AU585" s="232" t="s">
        <v>86</v>
      </c>
      <c r="AY585" s="18" t="s">
        <v>128</v>
      </c>
      <c r="BE585" s="233">
        <f>IF(N585="základní",J585,0)</f>
        <v>0</v>
      </c>
      <c r="BF585" s="233">
        <f>IF(N585="snížená",J585,0)</f>
        <v>0</v>
      </c>
      <c r="BG585" s="233">
        <f>IF(N585="zákl. přenesená",J585,0)</f>
        <v>0</v>
      </c>
      <c r="BH585" s="233">
        <f>IF(N585="sníž. přenesená",J585,0)</f>
        <v>0</v>
      </c>
      <c r="BI585" s="233">
        <f>IF(N585="nulová",J585,0)</f>
        <v>0</v>
      </c>
      <c r="BJ585" s="18" t="s">
        <v>84</v>
      </c>
      <c r="BK585" s="233">
        <f>ROUND(I585*H585,2)</f>
        <v>0</v>
      </c>
      <c r="BL585" s="18" t="s">
        <v>135</v>
      </c>
      <c r="BM585" s="232" t="s">
        <v>1040</v>
      </c>
    </row>
    <row r="586" s="13" customFormat="1">
      <c r="A586" s="13"/>
      <c r="B586" s="234"/>
      <c r="C586" s="235"/>
      <c r="D586" s="236" t="s">
        <v>137</v>
      </c>
      <c r="E586" s="237" t="s">
        <v>1</v>
      </c>
      <c r="F586" s="238" t="s">
        <v>1041</v>
      </c>
      <c r="G586" s="235"/>
      <c r="H586" s="237" t="s">
        <v>1</v>
      </c>
      <c r="I586" s="239"/>
      <c r="J586" s="235"/>
      <c r="K586" s="235"/>
      <c r="L586" s="240"/>
      <c r="M586" s="241"/>
      <c r="N586" s="242"/>
      <c r="O586" s="242"/>
      <c r="P586" s="242"/>
      <c r="Q586" s="242"/>
      <c r="R586" s="242"/>
      <c r="S586" s="242"/>
      <c r="T586" s="243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44" t="s">
        <v>137</v>
      </c>
      <c r="AU586" s="244" t="s">
        <v>86</v>
      </c>
      <c r="AV586" s="13" t="s">
        <v>84</v>
      </c>
      <c r="AW586" s="13" t="s">
        <v>32</v>
      </c>
      <c r="AX586" s="13" t="s">
        <v>76</v>
      </c>
      <c r="AY586" s="244" t="s">
        <v>128</v>
      </c>
    </row>
    <row r="587" s="14" customFormat="1">
      <c r="A587" s="14"/>
      <c r="B587" s="245"/>
      <c r="C587" s="246"/>
      <c r="D587" s="236" t="s">
        <v>137</v>
      </c>
      <c r="E587" s="247" t="s">
        <v>1</v>
      </c>
      <c r="F587" s="248" t="s">
        <v>404</v>
      </c>
      <c r="G587" s="246"/>
      <c r="H587" s="249">
        <v>31</v>
      </c>
      <c r="I587" s="250"/>
      <c r="J587" s="246"/>
      <c r="K587" s="246"/>
      <c r="L587" s="251"/>
      <c r="M587" s="252"/>
      <c r="N587" s="253"/>
      <c r="O587" s="253"/>
      <c r="P587" s="253"/>
      <c r="Q587" s="253"/>
      <c r="R587" s="253"/>
      <c r="S587" s="253"/>
      <c r="T587" s="254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55" t="s">
        <v>137</v>
      </c>
      <c r="AU587" s="255" t="s">
        <v>86</v>
      </c>
      <c r="AV587" s="14" t="s">
        <v>86</v>
      </c>
      <c r="AW587" s="14" t="s">
        <v>32</v>
      </c>
      <c r="AX587" s="14" t="s">
        <v>84</v>
      </c>
      <c r="AY587" s="255" t="s">
        <v>128</v>
      </c>
    </row>
    <row r="588" s="12" customFormat="1" ht="22.8" customHeight="1">
      <c r="A588" s="12"/>
      <c r="B588" s="204"/>
      <c r="C588" s="205"/>
      <c r="D588" s="206" t="s">
        <v>75</v>
      </c>
      <c r="E588" s="218" t="s">
        <v>756</v>
      </c>
      <c r="F588" s="218" t="s">
        <v>1042</v>
      </c>
      <c r="G588" s="205"/>
      <c r="H588" s="205"/>
      <c r="I588" s="208"/>
      <c r="J588" s="219">
        <f>BK588</f>
        <v>0</v>
      </c>
      <c r="K588" s="205"/>
      <c r="L588" s="210"/>
      <c r="M588" s="211"/>
      <c r="N588" s="212"/>
      <c r="O588" s="212"/>
      <c r="P588" s="213">
        <f>SUM(P589:P619)</f>
        <v>0</v>
      </c>
      <c r="Q588" s="212"/>
      <c r="R588" s="213">
        <f>SUM(R589:R619)</f>
        <v>0</v>
      </c>
      <c r="S588" s="212"/>
      <c r="T588" s="214">
        <f>SUM(T589:T619)</f>
        <v>0</v>
      </c>
      <c r="U588" s="12"/>
      <c r="V588" s="12"/>
      <c r="W588" s="12"/>
      <c r="X588" s="12"/>
      <c r="Y588" s="12"/>
      <c r="Z588" s="12"/>
      <c r="AA588" s="12"/>
      <c r="AB588" s="12"/>
      <c r="AC588" s="12"/>
      <c r="AD588" s="12"/>
      <c r="AE588" s="12"/>
      <c r="AR588" s="215" t="s">
        <v>84</v>
      </c>
      <c r="AT588" s="216" t="s">
        <v>75</v>
      </c>
      <c r="AU588" s="216" t="s">
        <v>84</v>
      </c>
      <c r="AY588" s="215" t="s">
        <v>128</v>
      </c>
      <c r="BK588" s="217">
        <f>SUM(BK589:BK619)</f>
        <v>0</v>
      </c>
    </row>
    <row r="589" s="2" customFormat="1" ht="37.8" customHeight="1">
      <c r="A589" s="39"/>
      <c r="B589" s="40"/>
      <c r="C589" s="220" t="s">
        <v>1043</v>
      </c>
      <c r="D589" s="220" t="s">
        <v>131</v>
      </c>
      <c r="E589" s="221" t="s">
        <v>1044</v>
      </c>
      <c r="F589" s="222" t="s">
        <v>1045</v>
      </c>
      <c r="G589" s="223" t="s">
        <v>282</v>
      </c>
      <c r="H589" s="224">
        <v>544.67999999999995</v>
      </c>
      <c r="I589" s="225"/>
      <c r="J589" s="226">
        <f>ROUND(I589*H589,2)</f>
        <v>0</v>
      </c>
      <c r="K589" s="227"/>
      <c r="L589" s="45"/>
      <c r="M589" s="228" t="s">
        <v>1</v>
      </c>
      <c r="N589" s="229" t="s">
        <v>41</v>
      </c>
      <c r="O589" s="92"/>
      <c r="P589" s="230">
        <f>O589*H589</f>
        <v>0</v>
      </c>
      <c r="Q589" s="230">
        <v>0</v>
      </c>
      <c r="R589" s="230">
        <f>Q589*H589</f>
        <v>0</v>
      </c>
      <c r="S589" s="230">
        <v>0</v>
      </c>
      <c r="T589" s="231">
        <f>S589*H589</f>
        <v>0</v>
      </c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R589" s="232" t="s">
        <v>135</v>
      </c>
      <c r="AT589" s="232" t="s">
        <v>131</v>
      </c>
      <c r="AU589" s="232" t="s">
        <v>86</v>
      </c>
      <c r="AY589" s="18" t="s">
        <v>128</v>
      </c>
      <c r="BE589" s="233">
        <f>IF(N589="základní",J589,0)</f>
        <v>0</v>
      </c>
      <c r="BF589" s="233">
        <f>IF(N589="snížená",J589,0)</f>
        <v>0</v>
      </c>
      <c r="BG589" s="233">
        <f>IF(N589="zákl. přenesená",J589,0)</f>
        <v>0</v>
      </c>
      <c r="BH589" s="233">
        <f>IF(N589="sníž. přenesená",J589,0)</f>
        <v>0</v>
      </c>
      <c r="BI589" s="233">
        <f>IF(N589="nulová",J589,0)</f>
        <v>0</v>
      </c>
      <c r="BJ589" s="18" t="s">
        <v>84</v>
      </c>
      <c r="BK589" s="233">
        <f>ROUND(I589*H589,2)</f>
        <v>0</v>
      </c>
      <c r="BL589" s="18" t="s">
        <v>135</v>
      </c>
      <c r="BM589" s="232" t="s">
        <v>1046</v>
      </c>
    </row>
    <row r="590" s="13" customFormat="1">
      <c r="A590" s="13"/>
      <c r="B590" s="234"/>
      <c r="C590" s="235"/>
      <c r="D590" s="236" t="s">
        <v>137</v>
      </c>
      <c r="E590" s="237" t="s">
        <v>1</v>
      </c>
      <c r="F590" s="238" t="s">
        <v>289</v>
      </c>
      <c r="G590" s="235"/>
      <c r="H590" s="237" t="s">
        <v>1</v>
      </c>
      <c r="I590" s="239"/>
      <c r="J590" s="235"/>
      <c r="K590" s="235"/>
      <c r="L590" s="240"/>
      <c r="M590" s="241"/>
      <c r="N590" s="242"/>
      <c r="O590" s="242"/>
      <c r="P590" s="242"/>
      <c r="Q590" s="242"/>
      <c r="R590" s="242"/>
      <c r="S590" s="242"/>
      <c r="T590" s="243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44" t="s">
        <v>137</v>
      </c>
      <c r="AU590" s="244" t="s">
        <v>86</v>
      </c>
      <c r="AV590" s="13" t="s">
        <v>84</v>
      </c>
      <c r="AW590" s="13" t="s">
        <v>32</v>
      </c>
      <c r="AX590" s="13" t="s">
        <v>76</v>
      </c>
      <c r="AY590" s="244" t="s">
        <v>128</v>
      </c>
    </row>
    <row r="591" s="13" customFormat="1">
      <c r="A591" s="13"/>
      <c r="B591" s="234"/>
      <c r="C591" s="235"/>
      <c r="D591" s="236" t="s">
        <v>137</v>
      </c>
      <c r="E591" s="237" t="s">
        <v>1</v>
      </c>
      <c r="F591" s="238" t="s">
        <v>1047</v>
      </c>
      <c r="G591" s="235"/>
      <c r="H591" s="237" t="s">
        <v>1</v>
      </c>
      <c r="I591" s="239"/>
      <c r="J591" s="235"/>
      <c r="K591" s="235"/>
      <c r="L591" s="240"/>
      <c r="M591" s="241"/>
      <c r="N591" s="242"/>
      <c r="O591" s="242"/>
      <c r="P591" s="242"/>
      <c r="Q591" s="242"/>
      <c r="R591" s="242"/>
      <c r="S591" s="242"/>
      <c r="T591" s="243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44" t="s">
        <v>137</v>
      </c>
      <c r="AU591" s="244" t="s">
        <v>86</v>
      </c>
      <c r="AV591" s="13" t="s">
        <v>84</v>
      </c>
      <c r="AW591" s="13" t="s">
        <v>32</v>
      </c>
      <c r="AX591" s="13" t="s">
        <v>76</v>
      </c>
      <c r="AY591" s="244" t="s">
        <v>128</v>
      </c>
    </row>
    <row r="592" s="14" customFormat="1">
      <c r="A592" s="14"/>
      <c r="B592" s="245"/>
      <c r="C592" s="246"/>
      <c r="D592" s="236" t="s">
        <v>137</v>
      </c>
      <c r="E592" s="247" t="s">
        <v>1</v>
      </c>
      <c r="F592" s="248" t="s">
        <v>1048</v>
      </c>
      <c r="G592" s="246"/>
      <c r="H592" s="249">
        <v>544.67999999999995</v>
      </c>
      <c r="I592" s="250"/>
      <c r="J592" s="246"/>
      <c r="K592" s="246"/>
      <c r="L592" s="251"/>
      <c r="M592" s="252"/>
      <c r="N592" s="253"/>
      <c r="O592" s="253"/>
      <c r="P592" s="253"/>
      <c r="Q592" s="253"/>
      <c r="R592" s="253"/>
      <c r="S592" s="253"/>
      <c r="T592" s="254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55" t="s">
        <v>137</v>
      </c>
      <c r="AU592" s="255" t="s">
        <v>86</v>
      </c>
      <c r="AV592" s="14" t="s">
        <v>86</v>
      </c>
      <c r="AW592" s="14" t="s">
        <v>32</v>
      </c>
      <c r="AX592" s="14" t="s">
        <v>84</v>
      </c>
      <c r="AY592" s="255" t="s">
        <v>128</v>
      </c>
    </row>
    <row r="593" s="2" customFormat="1" ht="37.8" customHeight="1">
      <c r="A593" s="39"/>
      <c r="B593" s="40"/>
      <c r="C593" s="220" t="s">
        <v>1049</v>
      </c>
      <c r="D593" s="220" t="s">
        <v>131</v>
      </c>
      <c r="E593" s="221" t="s">
        <v>1050</v>
      </c>
      <c r="F593" s="222" t="s">
        <v>1051</v>
      </c>
      <c r="G593" s="223" t="s">
        <v>282</v>
      </c>
      <c r="H593" s="224">
        <v>1634.04</v>
      </c>
      <c r="I593" s="225"/>
      <c r="J593" s="226">
        <f>ROUND(I593*H593,2)</f>
        <v>0</v>
      </c>
      <c r="K593" s="227"/>
      <c r="L593" s="45"/>
      <c r="M593" s="228" t="s">
        <v>1</v>
      </c>
      <c r="N593" s="229" t="s">
        <v>41</v>
      </c>
      <c r="O593" s="92"/>
      <c r="P593" s="230">
        <f>O593*H593</f>
        <v>0</v>
      </c>
      <c r="Q593" s="230">
        <v>0</v>
      </c>
      <c r="R593" s="230">
        <f>Q593*H593</f>
        <v>0</v>
      </c>
      <c r="S593" s="230">
        <v>0</v>
      </c>
      <c r="T593" s="231">
        <f>S593*H593</f>
        <v>0</v>
      </c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R593" s="232" t="s">
        <v>135</v>
      </c>
      <c r="AT593" s="232" t="s">
        <v>131</v>
      </c>
      <c r="AU593" s="232" t="s">
        <v>86</v>
      </c>
      <c r="AY593" s="18" t="s">
        <v>128</v>
      </c>
      <c r="BE593" s="233">
        <f>IF(N593="základní",J593,0)</f>
        <v>0</v>
      </c>
      <c r="BF593" s="233">
        <f>IF(N593="snížená",J593,0)</f>
        <v>0</v>
      </c>
      <c r="BG593" s="233">
        <f>IF(N593="zákl. přenesená",J593,0)</f>
        <v>0</v>
      </c>
      <c r="BH593" s="233">
        <f>IF(N593="sníž. přenesená",J593,0)</f>
        <v>0</v>
      </c>
      <c r="BI593" s="233">
        <f>IF(N593="nulová",J593,0)</f>
        <v>0</v>
      </c>
      <c r="BJ593" s="18" t="s">
        <v>84</v>
      </c>
      <c r="BK593" s="233">
        <f>ROUND(I593*H593,2)</f>
        <v>0</v>
      </c>
      <c r="BL593" s="18" t="s">
        <v>135</v>
      </c>
      <c r="BM593" s="232" t="s">
        <v>1052</v>
      </c>
    </row>
    <row r="594" s="14" customFormat="1">
      <c r="A594" s="14"/>
      <c r="B594" s="245"/>
      <c r="C594" s="246"/>
      <c r="D594" s="236" t="s">
        <v>137</v>
      </c>
      <c r="E594" s="247" t="s">
        <v>1</v>
      </c>
      <c r="F594" s="248" t="s">
        <v>1053</v>
      </c>
      <c r="G594" s="246"/>
      <c r="H594" s="249">
        <v>1634.04</v>
      </c>
      <c r="I594" s="250"/>
      <c r="J594" s="246"/>
      <c r="K594" s="246"/>
      <c r="L594" s="251"/>
      <c r="M594" s="252"/>
      <c r="N594" s="253"/>
      <c r="O594" s="253"/>
      <c r="P594" s="253"/>
      <c r="Q594" s="253"/>
      <c r="R594" s="253"/>
      <c r="S594" s="253"/>
      <c r="T594" s="254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55" t="s">
        <v>137</v>
      </c>
      <c r="AU594" s="255" t="s">
        <v>86</v>
      </c>
      <c r="AV594" s="14" t="s">
        <v>86</v>
      </c>
      <c r="AW594" s="14" t="s">
        <v>32</v>
      </c>
      <c r="AX594" s="14" t="s">
        <v>84</v>
      </c>
      <c r="AY594" s="255" t="s">
        <v>128</v>
      </c>
    </row>
    <row r="595" s="2" customFormat="1" ht="37.8" customHeight="1">
      <c r="A595" s="39"/>
      <c r="B595" s="40"/>
      <c r="C595" s="220" t="s">
        <v>1054</v>
      </c>
      <c r="D595" s="220" t="s">
        <v>131</v>
      </c>
      <c r="E595" s="221" t="s">
        <v>1055</v>
      </c>
      <c r="F595" s="222" t="s">
        <v>1056</v>
      </c>
      <c r="G595" s="223" t="s">
        <v>282</v>
      </c>
      <c r="H595" s="224">
        <v>415.32999999999998</v>
      </c>
      <c r="I595" s="225"/>
      <c r="J595" s="226">
        <f>ROUND(I595*H595,2)</f>
        <v>0</v>
      </c>
      <c r="K595" s="227"/>
      <c r="L595" s="45"/>
      <c r="M595" s="228" t="s">
        <v>1</v>
      </c>
      <c r="N595" s="229" t="s">
        <v>41</v>
      </c>
      <c r="O595" s="92"/>
      <c r="P595" s="230">
        <f>O595*H595</f>
        <v>0</v>
      </c>
      <c r="Q595" s="230">
        <v>0</v>
      </c>
      <c r="R595" s="230">
        <f>Q595*H595</f>
        <v>0</v>
      </c>
      <c r="S595" s="230">
        <v>0</v>
      </c>
      <c r="T595" s="231">
        <f>S595*H595</f>
        <v>0</v>
      </c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R595" s="232" t="s">
        <v>135</v>
      </c>
      <c r="AT595" s="232" t="s">
        <v>131</v>
      </c>
      <c r="AU595" s="232" t="s">
        <v>86</v>
      </c>
      <c r="AY595" s="18" t="s">
        <v>128</v>
      </c>
      <c r="BE595" s="233">
        <f>IF(N595="základní",J595,0)</f>
        <v>0</v>
      </c>
      <c r="BF595" s="233">
        <f>IF(N595="snížená",J595,0)</f>
        <v>0</v>
      </c>
      <c r="BG595" s="233">
        <f>IF(N595="zákl. přenesená",J595,0)</f>
        <v>0</v>
      </c>
      <c r="BH595" s="233">
        <f>IF(N595="sníž. přenesená",J595,0)</f>
        <v>0</v>
      </c>
      <c r="BI595" s="233">
        <f>IF(N595="nulová",J595,0)</f>
        <v>0</v>
      </c>
      <c r="BJ595" s="18" t="s">
        <v>84</v>
      </c>
      <c r="BK595" s="233">
        <f>ROUND(I595*H595,2)</f>
        <v>0</v>
      </c>
      <c r="BL595" s="18" t="s">
        <v>135</v>
      </c>
      <c r="BM595" s="232" t="s">
        <v>1057</v>
      </c>
    </row>
    <row r="596" s="13" customFormat="1">
      <c r="A596" s="13"/>
      <c r="B596" s="234"/>
      <c r="C596" s="235"/>
      <c r="D596" s="236" t="s">
        <v>137</v>
      </c>
      <c r="E596" s="237" t="s">
        <v>1</v>
      </c>
      <c r="F596" s="238" t="s">
        <v>1058</v>
      </c>
      <c r="G596" s="235"/>
      <c r="H596" s="237" t="s">
        <v>1</v>
      </c>
      <c r="I596" s="239"/>
      <c r="J596" s="235"/>
      <c r="K596" s="235"/>
      <c r="L596" s="240"/>
      <c r="M596" s="241"/>
      <c r="N596" s="242"/>
      <c r="O596" s="242"/>
      <c r="P596" s="242"/>
      <c r="Q596" s="242"/>
      <c r="R596" s="242"/>
      <c r="S596" s="242"/>
      <c r="T596" s="243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44" t="s">
        <v>137</v>
      </c>
      <c r="AU596" s="244" t="s">
        <v>86</v>
      </c>
      <c r="AV596" s="13" t="s">
        <v>84</v>
      </c>
      <c r="AW596" s="13" t="s">
        <v>32</v>
      </c>
      <c r="AX596" s="13" t="s">
        <v>76</v>
      </c>
      <c r="AY596" s="244" t="s">
        <v>128</v>
      </c>
    </row>
    <row r="597" s="13" customFormat="1">
      <c r="A597" s="13"/>
      <c r="B597" s="234"/>
      <c r="C597" s="235"/>
      <c r="D597" s="236" t="s">
        <v>137</v>
      </c>
      <c r="E597" s="237" t="s">
        <v>1</v>
      </c>
      <c r="F597" s="238" t="s">
        <v>1059</v>
      </c>
      <c r="G597" s="235"/>
      <c r="H597" s="237" t="s">
        <v>1</v>
      </c>
      <c r="I597" s="239"/>
      <c r="J597" s="235"/>
      <c r="K597" s="235"/>
      <c r="L597" s="240"/>
      <c r="M597" s="241"/>
      <c r="N597" s="242"/>
      <c r="O597" s="242"/>
      <c r="P597" s="242"/>
      <c r="Q597" s="242"/>
      <c r="R597" s="242"/>
      <c r="S597" s="242"/>
      <c r="T597" s="243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44" t="s">
        <v>137</v>
      </c>
      <c r="AU597" s="244" t="s">
        <v>86</v>
      </c>
      <c r="AV597" s="13" t="s">
        <v>84</v>
      </c>
      <c r="AW597" s="13" t="s">
        <v>32</v>
      </c>
      <c r="AX597" s="13" t="s">
        <v>76</v>
      </c>
      <c r="AY597" s="244" t="s">
        <v>128</v>
      </c>
    </row>
    <row r="598" s="13" customFormat="1">
      <c r="A598" s="13"/>
      <c r="B598" s="234"/>
      <c r="C598" s="235"/>
      <c r="D598" s="236" t="s">
        <v>137</v>
      </c>
      <c r="E598" s="237" t="s">
        <v>1</v>
      </c>
      <c r="F598" s="238" t="s">
        <v>1060</v>
      </c>
      <c r="G598" s="235"/>
      <c r="H598" s="237" t="s">
        <v>1</v>
      </c>
      <c r="I598" s="239"/>
      <c r="J598" s="235"/>
      <c r="K598" s="235"/>
      <c r="L598" s="240"/>
      <c r="M598" s="241"/>
      <c r="N598" s="242"/>
      <c r="O598" s="242"/>
      <c r="P598" s="242"/>
      <c r="Q598" s="242"/>
      <c r="R598" s="242"/>
      <c r="S598" s="242"/>
      <c r="T598" s="243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44" t="s">
        <v>137</v>
      </c>
      <c r="AU598" s="244" t="s">
        <v>86</v>
      </c>
      <c r="AV598" s="13" t="s">
        <v>84</v>
      </c>
      <c r="AW598" s="13" t="s">
        <v>32</v>
      </c>
      <c r="AX598" s="13" t="s">
        <v>76</v>
      </c>
      <c r="AY598" s="244" t="s">
        <v>128</v>
      </c>
    </row>
    <row r="599" s="14" customFormat="1">
      <c r="A599" s="14"/>
      <c r="B599" s="245"/>
      <c r="C599" s="246"/>
      <c r="D599" s="236" t="s">
        <v>137</v>
      </c>
      <c r="E599" s="247" t="s">
        <v>1</v>
      </c>
      <c r="F599" s="248" t="s">
        <v>1061</v>
      </c>
      <c r="G599" s="246"/>
      <c r="H599" s="249">
        <v>323.125</v>
      </c>
      <c r="I599" s="250"/>
      <c r="J599" s="246"/>
      <c r="K599" s="246"/>
      <c r="L599" s="251"/>
      <c r="M599" s="252"/>
      <c r="N599" s="253"/>
      <c r="O599" s="253"/>
      <c r="P599" s="253"/>
      <c r="Q599" s="253"/>
      <c r="R599" s="253"/>
      <c r="S599" s="253"/>
      <c r="T599" s="254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55" t="s">
        <v>137</v>
      </c>
      <c r="AU599" s="255" t="s">
        <v>86</v>
      </c>
      <c r="AV599" s="14" t="s">
        <v>86</v>
      </c>
      <c r="AW599" s="14" t="s">
        <v>32</v>
      </c>
      <c r="AX599" s="14" t="s">
        <v>76</v>
      </c>
      <c r="AY599" s="255" t="s">
        <v>128</v>
      </c>
    </row>
    <row r="600" s="13" customFormat="1">
      <c r="A600" s="13"/>
      <c r="B600" s="234"/>
      <c r="C600" s="235"/>
      <c r="D600" s="236" t="s">
        <v>137</v>
      </c>
      <c r="E600" s="237" t="s">
        <v>1</v>
      </c>
      <c r="F600" s="238" t="s">
        <v>1062</v>
      </c>
      <c r="G600" s="235"/>
      <c r="H600" s="237" t="s">
        <v>1</v>
      </c>
      <c r="I600" s="239"/>
      <c r="J600" s="235"/>
      <c r="K600" s="235"/>
      <c r="L600" s="240"/>
      <c r="M600" s="241"/>
      <c r="N600" s="242"/>
      <c r="O600" s="242"/>
      <c r="P600" s="242"/>
      <c r="Q600" s="242"/>
      <c r="R600" s="242"/>
      <c r="S600" s="242"/>
      <c r="T600" s="243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44" t="s">
        <v>137</v>
      </c>
      <c r="AU600" s="244" t="s">
        <v>86</v>
      </c>
      <c r="AV600" s="13" t="s">
        <v>84</v>
      </c>
      <c r="AW600" s="13" t="s">
        <v>32</v>
      </c>
      <c r="AX600" s="13" t="s">
        <v>76</v>
      </c>
      <c r="AY600" s="244" t="s">
        <v>128</v>
      </c>
    </row>
    <row r="601" s="14" customFormat="1">
      <c r="A601" s="14"/>
      <c r="B601" s="245"/>
      <c r="C601" s="246"/>
      <c r="D601" s="236" t="s">
        <v>137</v>
      </c>
      <c r="E601" s="247" t="s">
        <v>1</v>
      </c>
      <c r="F601" s="248" t="s">
        <v>1063</v>
      </c>
      <c r="G601" s="246"/>
      <c r="H601" s="249">
        <v>0.47999999999999998</v>
      </c>
      <c r="I601" s="250"/>
      <c r="J601" s="246"/>
      <c r="K601" s="246"/>
      <c r="L601" s="251"/>
      <c r="M601" s="252"/>
      <c r="N601" s="253"/>
      <c r="O601" s="253"/>
      <c r="P601" s="253"/>
      <c r="Q601" s="253"/>
      <c r="R601" s="253"/>
      <c r="S601" s="253"/>
      <c r="T601" s="254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55" t="s">
        <v>137</v>
      </c>
      <c r="AU601" s="255" t="s">
        <v>86</v>
      </c>
      <c r="AV601" s="14" t="s">
        <v>86</v>
      </c>
      <c r="AW601" s="14" t="s">
        <v>32</v>
      </c>
      <c r="AX601" s="14" t="s">
        <v>76</v>
      </c>
      <c r="AY601" s="255" t="s">
        <v>128</v>
      </c>
    </row>
    <row r="602" s="13" customFormat="1">
      <c r="A602" s="13"/>
      <c r="B602" s="234"/>
      <c r="C602" s="235"/>
      <c r="D602" s="236" t="s">
        <v>137</v>
      </c>
      <c r="E602" s="237" t="s">
        <v>1</v>
      </c>
      <c r="F602" s="238" t="s">
        <v>1064</v>
      </c>
      <c r="G602" s="235"/>
      <c r="H602" s="237" t="s">
        <v>1</v>
      </c>
      <c r="I602" s="239"/>
      <c r="J602" s="235"/>
      <c r="K602" s="235"/>
      <c r="L602" s="240"/>
      <c r="M602" s="241"/>
      <c r="N602" s="242"/>
      <c r="O602" s="242"/>
      <c r="P602" s="242"/>
      <c r="Q602" s="242"/>
      <c r="R602" s="242"/>
      <c r="S602" s="242"/>
      <c r="T602" s="243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44" t="s">
        <v>137</v>
      </c>
      <c r="AU602" s="244" t="s">
        <v>86</v>
      </c>
      <c r="AV602" s="13" t="s">
        <v>84</v>
      </c>
      <c r="AW602" s="13" t="s">
        <v>32</v>
      </c>
      <c r="AX602" s="13" t="s">
        <v>76</v>
      </c>
      <c r="AY602" s="244" t="s">
        <v>128</v>
      </c>
    </row>
    <row r="603" s="14" customFormat="1">
      <c r="A603" s="14"/>
      <c r="B603" s="245"/>
      <c r="C603" s="246"/>
      <c r="D603" s="236" t="s">
        <v>137</v>
      </c>
      <c r="E603" s="247" t="s">
        <v>1</v>
      </c>
      <c r="F603" s="248" t="s">
        <v>1065</v>
      </c>
      <c r="G603" s="246"/>
      <c r="H603" s="249">
        <v>2.3999999999999999</v>
      </c>
      <c r="I603" s="250"/>
      <c r="J603" s="246"/>
      <c r="K603" s="246"/>
      <c r="L603" s="251"/>
      <c r="M603" s="252"/>
      <c r="N603" s="253"/>
      <c r="O603" s="253"/>
      <c r="P603" s="253"/>
      <c r="Q603" s="253"/>
      <c r="R603" s="253"/>
      <c r="S603" s="253"/>
      <c r="T603" s="254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55" t="s">
        <v>137</v>
      </c>
      <c r="AU603" s="255" t="s">
        <v>86</v>
      </c>
      <c r="AV603" s="14" t="s">
        <v>86</v>
      </c>
      <c r="AW603" s="14" t="s">
        <v>32</v>
      </c>
      <c r="AX603" s="14" t="s">
        <v>76</v>
      </c>
      <c r="AY603" s="255" t="s">
        <v>128</v>
      </c>
    </row>
    <row r="604" s="13" customFormat="1">
      <c r="A604" s="13"/>
      <c r="B604" s="234"/>
      <c r="C604" s="235"/>
      <c r="D604" s="236" t="s">
        <v>137</v>
      </c>
      <c r="E604" s="237" t="s">
        <v>1</v>
      </c>
      <c r="F604" s="238" t="s">
        <v>1066</v>
      </c>
      <c r="G604" s="235"/>
      <c r="H604" s="237" t="s">
        <v>1</v>
      </c>
      <c r="I604" s="239"/>
      <c r="J604" s="235"/>
      <c r="K604" s="235"/>
      <c r="L604" s="240"/>
      <c r="M604" s="241"/>
      <c r="N604" s="242"/>
      <c r="O604" s="242"/>
      <c r="P604" s="242"/>
      <c r="Q604" s="242"/>
      <c r="R604" s="242"/>
      <c r="S604" s="242"/>
      <c r="T604" s="243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44" t="s">
        <v>137</v>
      </c>
      <c r="AU604" s="244" t="s">
        <v>86</v>
      </c>
      <c r="AV604" s="13" t="s">
        <v>84</v>
      </c>
      <c r="AW604" s="13" t="s">
        <v>32</v>
      </c>
      <c r="AX604" s="13" t="s">
        <v>76</v>
      </c>
      <c r="AY604" s="244" t="s">
        <v>128</v>
      </c>
    </row>
    <row r="605" s="13" customFormat="1">
      <c r="A605" s="13"/>
      <c r="B605" s="234"/>
      <c r="C605" s="235"/>
      <c r="D605" s="236" t="s">
        <v>137</v>
      </c>
      <c r="E605" s="237" t="s">
        <v>1</v>
      </c>
      <c r="F605" s="238" t="s">
        <v>1067</v>
      </c>
      <c r="G605" s="235"/>
      <c r="H605" s="237" t="s">
        <v>1</v>
      </c>
      <c r="I605" s="239"/>
      <c r="J605" s="235"/>
      <c r="K605" s="235"/>
      <c r="L605" s="240"/>
      <c r="M605" s="241"/>
      <c r="N605" s="242"/>
      <c r="O605" s="242"/>
      <c r="P605" s="242"/>
      <c r="Q605" s="242"/>
      <c r="R605" s="242"/>
      <c r="S605" s="242"/>
      <c r="T605" s="243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44" t="s">
        <v>137</v>
      </c>
      <c r="AU605" s="244" t="s">
        <v>86</v>
      </c>
      <c r="AV605" s="13" t="s">
        <v>84</v>
      </c>
      <c r="AW605" s="13" t="s">
        <v>32</v>
      </c>
      <c r="AX605" s="13" t="s">
        <v>76</v>
      </c>
      <c r="AY605" s="244" t="s">
        <v>128</v>
      </c>
    </row>
    <row r="606" s="14" customFormat="1">
      <c r="A606" s="14"/>
      <c r="B606" s="245"/>
      <c r="C606" s="246"/>
      <c r="D606" s="236" t="s">
        <v>137</v>
      </c>
      <c r="E606" s="247" t="s">
        <v>1</v>
      </c>
      <c r="F606" s="248" t="s">
        <v>1068</v>
      </c>
      <c r="G606" s="246"/>
      <c r="H606" s="249">
        <v>88.605000000000004</v>
      </c>
      <c r="I606" s="250"/>
      <c r="J606" s="246"/>
      <c r="K606" s="246"/>
      <c r="L606" s="251"/>
      <c r="M606" s="252"/>
      <c r="N606" s="253"/>
      <c r="O606" s="253"/>
      <c r="P606" s="253"/>
      <c r="Q606" s="253"/>
      <c r="R606" s="253"/>
      <c r="S606" s="253"/>
      <c r="T606" s="254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55" t="s">
        <v>137</v>
      </c>
      <c r="AU606" s="255" t="s">
        <v>86</v>
      </c>
      <c r="AV606" s="14" t="s">
        <v>86</v>
      </c>
      <c r="AW606" s="14" t="s">
        <v>32</v>
      </c>
      <c r="AX606" s="14" t="s">
        <v>76</v>
      </c>
      <c r="AY606" s="255" t="s">
        <v>128</v>
      </c>
    </row>
    <row r="607" s="13" customFormat="1">
      <c r="A607" s="13"/>
      <c r="B607" s="234"/>
      <c r="C607" s="235"/>
      <c r="D607" s="236" t="s">
        <v>137</v>
      </c>
      <c r="E607" s="237" t="s">
        <v>1</v>
      </c>
      <c r="F607" s="238" t="s">
        <v>1069</v>
      </c>
      <c r="G607" s="235"/>
      <c r="H607" s="237" t="s">
        <v>1</v>
      </c>
      <c r="I607" s="239"/>
      <c r="J607" s="235"/>
      <c r="K607" s="235"/>
      <c r="L607" s="240"/>
      <c r="M607" s="241"/>
      <c r="N607" s="242"/>
      <c r="O607" s="242"/>
      <c r="P607" s="242"/>
      <c r="Q607" s="242"/>
      <c r="R607" s="242"/>
      <c r="S607" s="242"/>
      <c r="T607" s="243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44" t="s">
        <v>137</v>
      </c>
      <c r="AU607" s="244" t="s">
        <v>86</v>
      </c>
      <c r="AV607" s="13" t="s">
        <v>84</v>
      </c>
      <c r="AW607" s="13" t="s">
        <v>32</v>
      </c>
      <c r="AX607" s="13" t="s">
        <v>76</v>
      </c>
      <c r="AY607" s="244" t="s">
        <v>128</v>
      </c>
    </row>
    <row r="608" s="14" customFormat="1">
      <c r="A608" s="14"/>
      <c r="B608" s="245"/>
      <c r="C608" s="246"/>
      <c r="D608" s="236" t="s">
        <v>137</v>
      </c>
      <c r="E608" s="247" t="s">
        <v>1</v>
      </c>
      <c r="F608" s="248" t="s">
        <v>1070</v>
      </c>
      <c r="G608" s="246"/>
      <c r="H608" s="249">
        <v>0.71999999999999997</v>
      </c>
      <c r="I608" s="250"/>
      <c r="J608" s="246"/>
      <c r="K608" s="246"/>
      <c r="L608" s="251"/>
      <c r="M608" s="252"/>
      <c r="N608" s="253"/>
      <c r="O608" s="253"/>
      <c r="P608" s="253"/>
      <c r="Q608" s="253"/>
      <c r="R608" s="253"/>
      <c r="S608" s="253"/>
      <c r="T608" s="254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55" t="s">
        <v>137</v>
      </c>
      <c r="AU608" s="255" t="s">
        <v>86</v>
      </c>
      <c r="AV608" s="14" t="s">
        <v>86</v>
      </c>
      <c r="AW608" s="14" t="s">
        <v>32</v>
      </c>
      <c r="AX608" s="14" t="s">
        <v>76</v>
      </c>
      <c r="AY608" s="255" t="s">
        <v>128</v>
      </c>
    </row>
    <row r="609" s="15" customFormat="1">
      <c r="A609" s="15"/>
      <c r="B609" s="256"/>
      <c r="C609" s="257"/>
      <c r="D609" s="236" t="s">
        <v>137</v>
      </c>
      <c r="E609" s="258" t="s">
        <v>1</v>
      </c>
      <c r="F609" s="259" t="s">
        <v>140</v>
      </c>
      <c r="G609" s="257"/>
      <c r="H609" s="260">
        <v>415.33000000000004</v>
      </c>
      <c r="I609" s="261"/>
      <c r="J609" s="257"/>
      <c r="K609" s="257"/>
      <c r="L609" s="262"/>
      <c r="M609" s="263"/>
      <c r="N609" s="264"/>
      <c r="O609" s="264"/>
      <c r="P609" s="264"/>
      <c r="Q609" s="264"/>
      <c r="R609" s="264"/>
      <c r="S609" s="264"/>
      <c r="T609" s="265"/>
      <c r="U609" s="15"/>
      <c r="V609" s="15"/>
      <c r="W609" s="15"/>
      <c r="X609" s="15"/>
      <c r="Y609" s="15"/>
      <c r="Z609" s="15"/>
      <c r="AA609" s="15"/>
      <c r="AB609" s="15"/>
      <c r="AC609" s="15"/>
      <c r="AD609" s="15"/>
      <c r="AE609" s="15"/>
      <c r="AT609" s="266" t="s">
        <v>137</v>
      </c>
      <c r="AU609" s="266" t="s">
        <v>86</v>
      </c>
      <c r="AV609" s="15" t="s">
        <v>135</v>
      </c>
      <c r="AW609" s="15" t="s">
        <v>32</v>
      </c>
      <c r="AX609" s="15" t="s">
        <v>84</v>
      </c>
      <c r="AY609" s="266" t="s">
        <v>128</v>
      </c>
    </row>
    <row r="610" s="2" customFormat="1" ht="37.8" customHeight="1">
      <c r="A610" s="39"/>
      <c r="B610" s="40"/>
      <c r="C610" s="220" t="s">
        <v>1071</v>
      </c>
      <c r="D610" s="220" t="s">
        <v>131</v>
      </c>
      <c r="E610" s="221" t="s">
        <v>1072</v>
      </c>
      <c r="F610" s="222" t="s">
        <v>1051</v>
      </c>
      <c r="G610" s="223" t="s">
        <v>282</v>
      </c>
      <c r="H610" s="224">
        <v>830.65999999999997</v>
      </c>
      <c r="I610" s="225"/>
      <c r="J610" s="226">
        <f>ROUND(I610*H610,2)</f>
        <v>0</v>
      </c>
      <c r="K610" s="227"/>
      <c r="L610" s="45"/>
      <c r="M610" s="228" t="s">
        <v>1</v>
      </c>
      <c r="N610" s="229" t="s">
        <v>41</v>
      </c>
      <c r="O610" s="92"/>
      <c r="P610" s="230">
        <f>O610*H610</f>
        <v>0</v>
      </c>
      <c r="Q610" s="230">
        <v>0</v>
      </c>
      <c r="R610" s="230">
        <f>Q610*H610</f>
        <v>0</v>
      </c>
      <c r="S610" s="230">
        <v>0</v>
      </c>
      <c r="T610" s="231">
        <f>S610*H610</f>
        <v>0</v>
      </c>
      <c r="U610" s="39"/>
      <c r="V610" s="39"/>
      <c r="W610" s="39"/>
      <c r="X610" s="39"/>
      <c r="Y610" s="39"/>
      <c r="Z610" s="39"/>
      <c r="AA610" s="39"/>
      <c r="AB610" s="39"/>
      <c r="AC610" s="39"/>
      <c r="AD610" s="39"/>
      <c r="AE610" s="39"/>
      <c r="AR610" s="232" t="s">
        <v>135</v>
      </c>
      <c r="AT610" s="232" t="s">
        <v>131</v>
      </c>
      <c r="AU610" s="232" t="s">
        <v>86</v>
      </c>
      <c r="AY610" s="18" t="s">
        <v>128</v>
      </c>
      <c r="BE610" s="233">
        <f>IF(N610="základní",J610,0)</f>
        <v>0</v>
      </c>
      <c r="BF610" s="233">
        <f>IF(N610="snížená",J610,0)</f>
        <v>0</v>
      </c>
      <c r="BG610" s="233">
        <f>IF(N610="zákl. přenesená",J610,0)</f>
        <v>0</v>
      </c>
      <c r="BH610" s="233">
        <f>IF(N610="sníž. přenesená",J610,0)</f>
        <v>0</v>
      </c>
      <c r="BI610" s="233">
        <f>IF(N610="nulová",J610,0)</f>
        <v>0</v>
      </c>
      <c r="BJ610" s="18" t="s">
        <v>84</v>
      </c>
      <c r="BK610" s="233">
        <f>ROUND(I610*H610,2)</f>
        <v>0</v>
      </c>
      <c r="BL610" s="18" t="s">
        <v>135</v>
      </c>
      <c r="BM610" s="232" t="s">
        <v>1073</v>
      </c>
    </row>
    <row r="611" s="14" customFormat="1">
      <c r="A611" s="14"/>
      <c r="B611" s="245"/>
      <c r="C611" s="246"/>
      <c r="D611" s="236" t="s">
        <v>137</v>
      </c>
      <c r="E611" s="247" t="s">
        <v>1</v>
      </c>
      <c r="F611" s="248" t="s">
        <v>1074</v>
      </c>
      <c r="G611" s="246"/>
      <c r="H611" s="249">
        <v>830.65999999999997</v>
      </c>
      <c r="I611" s="250"/>
      <c r="J611" s="246"/>
      <c r="K611" s="246"/>
      <c r="L611" s="251"/>
      <c r="M611" s="252"/>
      <c r="N611" s="253"/>
      <c r="O611" s="253"/>
      <c r="P611" s="253"/>
      <c r="Q611" s="253"/>
      <c r="R611" s="253"/>
      <c r="S611" s="253"/>
      <c r="T611" s="254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55" t="s">
        <v>137</v>
      </c>
      <c r="AU611" s="255" t="s">
        <v>86</v>
      </c>
      <c r="AV611" s="14" t="s">
        <v>86</v>
      </c>
      <c r="AW611" s="14" t="s">
        <v>32</v>
      </c>
      <c r="AX611" s="14" t="s">
        <v>84</v>
      </c>
      <c r="AY611" s="255" t="s">
        <v>128</v>
      </c>
    </row>
    <row r="612" s="2" customFormat="1" ht="44.25" customHeight="1">
      <c r="A612" s="39"/>
      <c r="B612" s="40"/>
      <c r="C612" s="220" t="s">
        <v>1075</v>
      </c>
      <c r="D612" s="220" t="s">
        <v>131</v>
      </c>
      <c r="E612" s="221" t="s">
        <v>1076</v>
      </c>
      <c r="F612" s="222" t="s">
        <v>1077</v>
      </c>
      <c r="G612" s="223" t="s">
        <v>282</v>
      </c>
      <c r="H612" s="224">
        <v>544.67999999999995</v>
      </c>
      <c r="I612" s="225"/>
      <c r="J612" s="226">
        <f>ROUND(I612*H612,2)</f>
        <v>0</v>
      </c>
      <c r="K612" s="227"/>
      <c r="L612" s="45"/>
      <c r="M612" s="228" t="s">
        <v>1</v>
      </c>
      <c r="N612" s="229" t="s">
        <v>41</v>
      </c>
      <c r="O612" s="92"/>
      <c r="P612" s="230">
        <f>O612*H612</f>
        <v>0</v>
      </c>
      <c r="Q612" s="230">
        <v>0</v>
      </c>
      <c r="R612" s="230">
        <f>Q612*H612</f>
        <v>0</v>
      </c>
      <c r="S612" s="230">
        <v>0</v>
      </c>
      <c r="T612" s="231">
        <f>S612*H612</f>
        <v>0</v>
      </c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R612" s="232" t="s">
        <v>135</v>
      </c>
      <c r="AT612" s="232" t="s">
        <v>131</v>
      </c>
      <c r="AU612" s="232" t="s">
        <v>86</v>
      </c>
      <c r="AY612" s="18" t="s">
        <v>128</v>
      </c>
      <c r="BE612" s="233">
        <f>IF(N612="základní",J612,0)</f>
        <v>0</v>
      </c>
      <c r="BF612" s="233">
        <f>IF(N612="snížená",J612,0)</f>
        <v>0</v>
      </c>
      <c r="BG612" s="233">
        <f>IF(N612="zákl. přenesená",J612,0)</f>
        <v>0</v>
      </c>
      <c r="BH612" s="233">
        <f>IF(N612="sníž. přenesená",J612,0)</f>
        <v>0</v>
      </c>
      <c r="BI612" s="233">
        <f>IF(N612="nulová",J612,0)</f>
        <v>0</v>
      </c>
      <c r="BJ612" s="18" t="s">
        <v>84</v>
      </c>
      <c r="BK612" s="233">
        <f>ROUND(I612*H612,2)</f>
        <v>0</v>
      </c>
      <c r="BL612" s="18" t="s">
        <v>135</v>
      </c>
      <c r="BM612" s="232" t="s">
        <v>1078</v>
      </c>
    </row>
    <row r="613" s="14" customFormat="1">
      <c r="A613" s="14"/>
      <c r="B613" s="245"/>
      <c r="C613" s="246"/>
      <c r="D613" s="236" t="s">
        <v>137</v>
      </c>
      <c r="E613" s="247" t="s">
        <v>1</v>
      </c>
      <c r="F613" s="248" t="s">
        <v>1079</v>
      </c>
      <c r="G613" s="246"/>
      <c r="H613" s="249">
        <v>544.67999999999995</v>
      </c>
      <c r="I613" s="250"/>
      <c r="J613" s="246"/>
      <c r="K613" s="246"/>
      <c r="L613" s="251"/>
      <c r="M613" s="252"/>
      <c r="N613" s="253"/>
      <c r="O613" s="253"/>
      <c r="P613" s="253"/>
      <c r="Q613" s="253"/>
      <c r="R613" s="253"/>
      <c r="S613" s="253"/>
      <c r="T613" s="254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55" t="s">
        <v>137</v>
      </c>
      <c r="AU613" s="255" t="s">
        <v>86</v>
      </c>
      <c r="AV613" s="14" t="s">
        <v>86</v>
      </c>
      <c r="AW613" s="14" t="s">
        <v>32</v>
      </c>
      <c r="AX613" s="14" t="s">
        <v>84</v>
      </c>
      <c r="AY613" s="255" t="s">
        <v>128</v>
      </c>
    </row>
    <row r="614" s="2" customFormat="1" ht="16.5" customHeight="1">
      <c r="A614" s="39"/>
      <c r="B614" s="40"/>
      <c r="C614" s="220" t="s">
        <v>1080</v>
      </c>
      <c r="D614" s="220" t="s">
        <v>131</v>
      </c>
      <c r="E614" s="221" t="s">
        <v>1081</v>
      </c>
      <c r="F614" s="222" t="s">
        <v>1082</v>
      </c>
      <c r="G614" s="223" t="s">
        <v>282</v>
      </c>
      <c r="H614" s="224">
        <v>89.325000000000003</v>
      </c>
      <c r="I614" s="225"/>
      <c r="J614" s="226">
        <f>ROUND(I614*H614,2)</f>
        <v>0</v>
      </c>
      <c r="K614" s="227"/>
      <c r="L614" s="45"/>
      <c r="M614" s="228" t="s">
        <v>1</v>
      </c>
      <c r="N614" s="229" t="s">
        <v>41</v>
      </c>
      <c r="O614" s="92"/>
      <c r="P614" s="230">
        <f>O614*H614</f>
        <v>0</v>
      </c>
      <c r="Q614" s="230">
        <v>0</v>
      </c>
      <c r="R614" s="230">
        <f>Q614*H614</f>
        <v>0</v>
      </c>
      <c r="S614" s="230">
        <v>0</v>
      </c>
      <c r="T614" s="231">
        <f>S614*H614</f>
        <v>0</v>
      </c>
      <c r="U614" s="39"/>
      <c r="V614" s="39"/>
      <c r="W614" s="39"/>
      <c r="X614" s="39"/>
      <c r="Y614" s="39"/>
      <c r="Z614" s="39"/>
      <c r="AA614" s="39"/>
      <c r="AB614" s="39"/>
      <c r="AC614" s="39"/>
      <c r="AD614" s="39"/>
      <c r="AE614" s="39"/>
      <c r="AR614" s="232" t="s">
        <v>135</v>
      </c>
      <c r="AT614" s="232" t="s">
        <v>131</v>
      </c>
      <c r="AU614" s="232" t="s">
        <v>86</v>
      </c>
      <c r="AY614" s="18" t="s">
        <v>128</v>
      </c>
      <c r="BE614" s="233">
        <f>IF(N614="základní",J614,0)</f>
        <v>0</v>
      </c>
      <c r="BF614" s="233">
        <f>IF(N614="snížená",J614,0)</f>
        <v>0</v>
      </c>
      <c r="BG614" s="233">
        <f>IF(N614="zákl. přenesená",J614,0)</f>
        <v>0</v>
      </c>
      <c r="BH614" s="233">
        <f>IF(N614="sníž. přenesená",J614,0)</f>
        <v>0</v>
      </c>
      <c r="BI614" s="233">
        <f>IF(N614="nulová",J614,0)</f>
        <v>0</v>
      </c>
      <c r="BJ614" s="18" t="s">
        <v>84</v>
      </c>
      <c r="BK614" s="233">
        <f>ROUND(I614*H614,2)</f>
        <v>0</v>
      </c>
      <c r="BL614" s="18" t="s">
        <v>135</v>
      </c>
      <c r="BM614" s="232" t="s">
        <v>1083</v>
      </c>
    </row>
    <row r="615" s="13" customFormat="1">
      <c r="A615" s="13"/>
      <c r="B615" s="234"/>
      <c r="C615" s="235"/>
      <c r="D615" s="236" t="s">
        <v>137</v>
      </c>
      <c r="E615" s="237" t="s">
        <v>1</v>
      </c>
      <c r="F615" s="238" t="s">
        <v>1067</v>
      </c>
      <c r="G615" s="235"/>
      <c r="H615" s="237" t="s">
        <v>1</v>
      </c>
      <c r="I615" s="239"/>
      <c r="J615" s="235"/>
      <c r="K615" s="235"/>
      <c r="L615" s="240"/>
      <c r="M615" s="241"/>
      <c r="N615" s="242"/>
      <c r="O615" s="242"/>
      <c r="P615" s="242"/>
      <c r="Q615" s="242"/>
      <c r="R615" s="242"/>
      <c r="S615" s="242"/>
      <c r="T615" s="243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44" t="s">
        <v>137</v>
      </c>
      <c r="AU615" s="244" t="s">
        <v>86</v>
      </c>
      <c r="AV615" s="13" t="s">
        <v>84</v>
      </c>
      <c r="AW615" s="13" t="s">
        <v>32</v>
      </c>
      <c r="AX615" s="13" t="s">
        <v>76</v>
      </c>
      <c r="AY615" s="244" t="s">
        <v>128</v>
      </c>
    </row>
    <row r="616" s="14" customFormat="1">
      <c r="A616" s="14"/>
      <c r="B616" s="245"/>
      <c r="C616" s="246"/>
      <c r="D616" s="236" t="s">
        <v>137</v>
      </c>
      <c r="E616" s="247" t="s">
        <v>1</v>
      </c>
      <c r="F616" s="248" t="s">
        <v>1068</v>
      </c>
      <c r="G616" s="246"/>
      <c r="H616" s="249">
        <v>88.605000000000004</v>
      </c>
      <c r="I616" s="250"/>
      <c r="J616" s="246"/>
      <c r="K616" s="246"/>
      <c r="L616" s="251"/>
      <c r="M616" s="252"/>
      <c r="N616" s="253"/>
      <c r="O616" s="253"/>
      <c r="P616" s="253"/>
      <c r="Q616" s="253"/>
      <c r="R616" s="253"/>
      <c r="S616" s="253"/>
      <c r="T616" s="254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55" t="s">
        <v>137</v>
      </c>
      <c r="AU616" s="255" t="s">
        <v>86</v>
      </c>
      <c r="AV616" s="14" t="s">
        <v>86</v>
      </c>
      <c r="AW616" s="14" t="s">
        <v>32</v>
      </c>
      <c r="AX616" s="14" t="s">
        <v>76</v>
      </c>
      <c r="AY616" s="255" t="s">
        <v>128</v>
      </c>
    </row>
    <row r="617" s="13" customFormat="1">
      <c r="A617" s="13"/>
      <c r="B617" s="234"/>
      <c r="C617" s="235"/>
      <c r="D617" s="236" t="s">
        <v>137</v>
      </c>
      <c r="E617" s="237" t="s">
        <v>1</v>
      </c>
      <c r="F617" s="238" t="s">
        <v>1069</v>
      </c>
      <c r="G617" s="235"/>
      <c r="H617" s="237" t="s">
        <v>1</v>
      </c>
      <c r="I617" s="239"/>
      <c r="J617" s="235"/>
      <c r="K617" s="235"/>
      <c r="L617" s="240"/>
      <c r="M617" s="241"/>
      <c r="N617" s="242"/>
      <c r="O617" s="242"/>
      <c r="P617" s="242"/>
      <c r="Q617" s="242"/>
      <c r="R617" s="242"/>
      <c r="S617" s="242"/>
      <c r="T617" s="243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44" t="s">
        <v>137</v>
      </c>
      <c r="AU617" s="244" t="s">
        <v>86</v>
      </c>
      <c r="AV617" s="13" t="s">
        <v>84</v>
      </c>
      <c r="AW617" s="13" t="s">
        <v>32</v>
      </c>
      <c r="AX617" s="13" t="s">
        <v>76</v>
      </c>
      <c r="AY617" s="244" t="s">
        <v>128</v>
      </c>
    </row>
    <row r="618" s="14" customFormat="1">
      <c r="A618" s="14"/>
      <c r="B618" s="245"/>
      <c r="C618" s="246"/>
      <c r="D618" s="236" t="s">
        <v>137</v>
      </c>
      <c r="E618" s="247" t="s">
        <v>1</v>
      </c>
      <c r="F618" s="248" t="s">
        <v>1070</v>
      </c>
      <c r="G618" s="246"/>
      <c r="H618" s="249">
        <v>0.71999999999999997</v>
      </c>
      <c r="I618" s="250"/>
      <c r="J618" s="246"/>
      <c r="K618" s="246"/>
      <c r="L618" s="251"/>
      <c r="M618" s="252"/>
      <c r="N618" s="253"/>
      <c r="O618" s="253"/>
      <c r="P618" s="253"/>
      <c r="Q618" s="253"/>
      <c r="R618" s="253"/>
      <c r="S618" s="253"/>
      <c r="T618" s="254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55" t="s">
        <v>137</v>
      </c>
      <c r="AU618" s="255" t="s">
        <v>86</v>
      </c>
      <c r="AV618" s="14" t="s">
        <v>86</v>
      </c>
      <c r="AW618" s="14" t="s">
        <v>32</v>
      </c>
      <c r="AX618" s="14" t="s">
        <v>76</v>
      </c>
      <c r="AY618" s="255" t="s">
        <v>128</v>
      </c>
    </row>
    <row r="619" s="15" customFormat="1">
      <c r="A619" s="15"/>
      <c r="B619" s="256"/>
      <c r="C619" s="257"/>
      <c r="D619" s="236" t="s">
        <v>137</v>
      </c>
      <c r="E619" s="258" t="s">
        <v>1</v>
      </c>
      <c r="F619" s="259" t="s">
        <v>140</v>
      </c>
      <c r="G619" s="257"/>
      <c r="H619" s="260">
        <v>89.325000000000003</v>
      </c>
      <c r="I619" s="261"/>
      <c r="J619" s="257"/>
      <c r="K619" s="257"/>
      <c r="L619" s="262"/>
      <c r="M619" s="263"/>
      <c r="N619" s="264"/>
      <c r="O619" s="264"/>
      <c r="P619" s="264"/>
      <c r="Q619" s="264"/>
      <c r="R619" s="264"/>
      <c r="S619" s="264"/>
      <c r="T619" s="265"/>
      <c r="U619" s="15"/>
      <c r="V619" s="15"/>
      <c r="W619" s="15"/>
      <c r="X619" s="15"/>
      <c r="Y619" s="15"/>
      <c r="Z619" s="15"/>
      <c r="AA619" s="15"/>
      <c r="AB619" s="15"/>
      <c r="AC619" s="15"/>
      <c r="AD619" s="15"/>
      <c r="AE619" s="15"/>
      <c r="AT619" s="266" t="s">
        <v>137</v>
      </c>
      <c r="AU619" s="266" t="s">
        <v>86</v>
      </c>
      <c r="AV619" s="15" t="s">
        <v>135</v>
      </c>
      <c r="AW619" s="15" t="s">
        <v>32</v>
      </c>
      <c r="AX619" s="15" t="s">
        <v>84</v>
      </c>
      <c r="AY619" s="266" t="s">
        <v>128</v>
      </c>
    </row>
    <row r="620" s="12" customFormat="1" ht="22.8" customHeight="1">
      <c r="A620" s="12"/>
      <c r="B620" s="204"/>
      <c r="C620" s="205"/>
      <c r="D620" s="206" t="s">
        <v>75</v>
      </c>
      <c r="E620" s="218" t="s">
        <v>1084</v>
      </c>
      <c r="F620" s="218" t="s">
        <v>1085</v>
      </c>
      <c r="G620" s="205"/>
      <c r="H620" s="205"/>
      <c r="I620" s="208"/>
      <c r="J620" s="219">
        <f>BK620</f>
        <v>0</v>
      </c>
      <c r="K620" s="205"/>
      <c r="L620" s="210"/>
      <c r="M620" s="211"/>
      <c r="N620" s="212"/>
      <c r="O620" s="212"/>
      <c r="P620" s="213">
        <f>SUM(P621:P622)</f>
        <v>0</v>
      </c>
      <c r="Q620" s="212"/>
      <c r="R620" s="213">
        <f>SUM(R621:R622)</f>
        <v>0</v>
      </c>
      <c r="S620" s="212"/>
      <c r="T620" s="214">
        <f>SUM(T621:T622)</f>
        <v>0</v>
      </c>
      <c r="U620" s="12"/>
      <c r="V620" s="12"/>
      <c r="W620" s="12"/>
      <c r="X620" s="12"/>
      <c r="Y620" s="12"/>
      <c r="Z620" s="12"/>
      <c r="AA620" s="12"/>
      <c r="AB620" s="12"/>
      <c r="AC620" s="12"/>
      <c r="AD620" s="12"/>
      <c r="AE620" s="12"/>
      <c r="AR620" s="215" t="s">
        <v>84</v>
      </c>
      <c r="AT620" s="216" t="s">
        <v>75</v>
      </c>
      <c r="AU620" s="216" t="s">
        <v>84</v>
      </c>
      <c r="AY620" s="215" t="s">
        <v>128</v>
      </c>
      <c r="BK620" s="217">
        <f>SUM(BK621:BK622)</f>
        <v>0</v>
      </c>
    </row>
    <row r="621" s="2" customFormat="1" ht="44.25" customHeight="1">
      <c r="A621" s="39"/>
      <c r="B621" s="40"/>
      <c r="C621" s="220" t="s">
        <v>1086</v>
      </c>
      <c r="D621" s="220" t="s">
        <v>131</v>
      </c>
      <c r="E621" s="221" t="s">
        <v>1087</v>
      </c>
      <c r="F621" s="222" t="s">
        <v>1088</v>
      </c>
      <c r="G621" s="223" t="s">
        <v>282</v>
      </c>
      <c r="H621" s="224">
        <v>1622.144</v>
      </c>
      <c r="I621" s="225"/>
      <c r="J621" s="226">
        <f>ROUND(I621*H621,2)</f>
        <v>0</v>
      </c>
      <c r="K621" s="227"/>
      <c r="L621" s="45"/>
      <c r="M621" s="228" t="s">
        <v>1</v>
      </c>
      <c r="N621" s="229" t="s">
        <v>41</v>
      </c>
      <c r="O621" s="92"/>
      <c r="P621" s="230">
        <f>O621*H621</f>
        <v>0</v>
      </c>
      <c r="Q621" s="230">
        <v>0</v>
      </c>
      <c r="R621" s="230">
        <f>Q621*H621</f>
        <v>0</v>
      </c>
      <c r="S621" s="230">
        <v>0</v>
      </c>
      <c r="T621" s="231">
        <f>S621*H621</f>
        <v>0</v>
      </c>
      <c r="U621" s="39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  <c r="AR621" s="232" t="s">
        <v>135</v>
      </c>
      <c r="AT621" s="232" t="s">
        <v>131</v>
      </c>
      <c r="AU621" s="232" t="s">
        <v>86</v>
      </c>
      <c r="AY621" s="18" t="s">
        <v>128</v>
      </c>
      <c r="BE621" s="233">
        <f>IF(N621="základní",J621,0)</f>
        <v>0</v>
      </c>
      <c r="BF621" s="233">
        <f>IF(N621="snížená",J621,0)</f>
        <v>0</v>
      </c>
      <c r="BG621" s="233">
        <f>IF(N621="zákl. přenesená",J621,0)</f>
        <v>0</v>
      </c>
      <c r="BH621" s="233">
        <f>IF(N621="sníž. přenesená",J621,0)</f>
        <v>0</v>
      </c>
      <c r="BI621" s="233">
        <f>IF(N621="nulová",J621,0)</f>
        <v>0</v>
      </c>
      <c r="BJ621" s="18" t="s">
        <v>84</v>
      </c>
      <c r="BK621" s="233">
        <f>ROUND(I621*H621,2)</f>
        <v>0</v>
      </c>
      <c r="BL621" s="18" t="s">
        <v>135</v>
      </c>
      <c r="BM621" s="232" t="s">
        <v>1089</v>
      </c>
    </row>
    <row r="622" s="2" customFormat="1" ht="55.5" customHeight="1">
      <c r="A622" s="39"/>
      <c r="B622" s="40"/>
      <c r="C622" s="220" t="s">
        <v>1090</v>
      </c>
      <c r="D622" s="220" t="s">
        <v>131</v>
      </c>
      <c r="E622" s="221" t="s">
        <v>1091</v>
      </c>
      <c r="F622" s="222" t="s">
        <v>1092</v>
      </c>
      <c r="G622" s="223" t="s">
        <v>282</v>
      </c>
      <c r="H622" s="224">
        <v>1622.144</v>
      </c>
      <c r="I622" s="225"/>
      <c r="J622" s="226">
        <f>ROUND(I622*H622,2)</f>
        <v>0</v>
      </c>
      <c r="K622" s="227"/>
      <c r="L622" s="45"/>
      <c r="M622" s="281" t="s">
        <v>1</v>
      </c>
      <c r="N622" s="282" t="s">
        <v>41</v>
      </c>
      <c r="O622" s="283"/>
      <c r="P622" s="284">
        <f>O622*H622</f>
        <v>0</v>
      </c>
      <c r="Q622" s="284">
        <v>0</v>
      </c>
      <c r="R622" s="284">
        <f>Q622*H622</f>
        <v>0</v>
      </c>
      <c r="S622" s="284">
        <v>0</v>
      </c>
      <c r="T622" s="285">
        <f>S622*H622</f>
        <v>0</v>
      </c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R622" s="232" t="s">
        <v>135</v>
      </c>
      <c r="AT622" s="232" t="s">
        <v>131</v>
      </c>
      <c r="AU622" s="232" t="s">
        <v>86</v>
      </c>
      <c r="AY622" s="18" t="s">
        <v>128</v>
      </c>
      <c r="BE622" s="233">
        <f>IF(N622="základní",J622,0)</f>
        <v>0</v>
      </c>
      <c r="BF622" s="233">
        <f>IF(N622="snížená",J622,0)</f>
        <v>0</v>
      </c>
      <c r="BG622" s="233">
        <f>IF(N622="zákl. přenesená",J622,0)</f>
        <v>0</v>
      </c>
      <c r="BH622" s="233">
        <f>IF(N622="sníž. přenesená",J622,0)</f>
        <v>0</v>
      </c>
      <c r="BI622" s="233">
        <f>IF(N622="nulová",J622,0)</f>
        <v>0</v>
      </c>
      <c r="BJ622" s="18" t="s">
        <v>84</v>
      </c>
      <c r="BK622" s="233">
        <f>ROUND(I622*H622,2)</f>
        <v>0</v>
      </c>
      <c r="BL622" s="18" t="s">
        <v>135</v>
      </c>
      <c r="BM622" s="232" t="s">
        <v>1093</v>
      </c>
    </row>
    <row r="623" s="2" customFormat="1" ht="6.96" customHeight="1">
      <c r="A623" s="39"/>
      <c r="B623" s="67"/>
      <c r="C623" s="68"/>
      <c r="D623" s="68"/>
      <c r="E623" s="68"/>
      <c r="F623" s="68"/>
      <c r="G623" s="68"/>
      <c r="H623" s="68"/>
      <c r="I623" s="68"/>
      <c r="J623" s="68"/>
      <c r="K623" s="68"/>
      <c r="L623" s="45"/>
      <c r="M623" s="39"/>
      <c r="O623" s="39"/>
      <c r="P623" s="39"/>
      <c r="Q623" s="39"/>
      <c r="R623" s="39"/>
      <c r="S623" s="39"/>
      <c r="T623" s="39"/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</row>
  </sheetData>
  <sheetProtection sheet="1" autoFilter="0" formatColumns="0" formatRows="0" objects="1" scenarios="1" spinCount="100000" saltValue="QTZtK6cK4tRmDWmwVmW73WKB6wxjVnyjYjgP71UtCr4HYyE6fVdJhBGg7Fsxb0anSDBVhBfAcRJkeFrQ5WaOmw==" hashValue="i6b5fsHBepImB9L1h8T+4V9XfLrO5+v0KvHMKLpwTahiCDDxbw9em6yD45bNAeyiysGOb+4rfA02A6L9/UxVoQ==" algorithmName="SHA-512" password="CA9C"/>
  <autoFilter ref="C128:K622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99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Otrokovice - rekonstrukce místní komunikace Čechova - verze 2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1094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12. 2. 2024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34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ROUND(J128,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ROUND((SUM(BE128:BE567)),  2)</f>
        <v>0</v>
      </c>
      <c r="G33" s="39"/>
      <c r="H33" s="39"/>
      <c r="I33" s="156">
        <v>0.20999999999999999</v>
      </c>
      <c r="J33" s="155">
        <f>ROUND(((SUM(BE128:BE567))*I33),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ROUND((SUM(BF128:BF567)),  2)</f>
        <v>0</v>
      </c>
      <c r="G34" s="39"/>
      <c r="H34" s="39"/>
      <c r="I34" s="156">
        <v>0.12</v>
      </c>
      <c r="J34" s="155">
        <f>ROUND(((SUM(BF128:BF567))*I34),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ROUND((SUM(BG128:BG567)),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ROUND((SUM(BH128:BH567)),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ROUND((SUM(BI128:BI567)),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Otrokovice - rekonstrukce místní komunikace Čechova - verze 2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102.1 - Část B - Mk Čechova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Otrokovice střed</v>
      </c>
      <c r="G89" s="41"/>
      <c r="H89" s="41"/>
      <c r="I89" s="33" t="s">
        <v>22</v>
      </c>
      <c r="J89" s="80" t="str">
        <f>IF(J12="","",J12)</f>
        <v>12. 2. 2024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Otrokovice</v>
      </c>
      <c r="G91" s="41"/>
      <c r="H91" s="41"/>
      <c r="I91" s="33" t="s">
        <v>30</v>
      </c>
      <c r="J91" s="37" t="str">
        <f>E21</f>
        <v>Ing.K.Prokůpek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Ing.L.Alster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103</v>
      </c>
      <c r="D94" s="177"/>
      <c r="E94" s="177"/>
      <c r="F94" s="177"/>
      <c r="G94" s="177"/>
      <c r="H94" s="177"/>
      <c r="I94" s="177"/>
      <c r="J94" s="178" t="s">
        <v>104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105</v>
      </c>
      <c r="D96" s="41"/>
      <c r="E96" s="41"/>
      <c r="F96" s="41"/>
      <c r="G96" s="41"/>
      <c r="H96" s="41"/>
      <c r="I96" s="41"/>
      <c r="J96" s="111">
        <f>J128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106</v>
      </c>
    </row>
    <row r="97" s="9" customFormat="1" ht="24.96" customHeight="1">
      <c r="A97" s="9"/>
      <c r="B97" s="180"/>
      <c r="C97" s="181"/>
      <c r="D97" s="182" t="s">
        <v>231</v>
      </c>
      <c r="E97" s="183"/>
      <c r="F97" s="183"/>
      <c r="G97" s="183"/>
      <c r="H97" s="183"/>
      <c r="I97" s="183"/>
      <c r="J97" s="184">
        <f>J129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232</v>
      </c>
      <c r="E98" s="189"/>
      <c r="F98" s="189"/>
      <c r="G98" s="189"/>
      <c r="H98" s="189"/>
      <c r="I98" s="189"/>
      <c r="J98" s="190">
        <f>J130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233</v>
      </c>
      <c r="E99" s="189"/>
      <c r="F99" s="189"/>
      <c r="G99" s="189"/>
      <c r="H99" s="189"/>
      <c r="I99" s="189"/>
      <c r="J99" s="190">
        <f>J176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234</v>
      </c>
      <c r="E100" s="189"/>
      <c r="F100" s="189"/>
      <c r="G100" s="189"/>
      <c r="H100" s="189"/>
      <c r="I100" s="189"/>
      <c r="J100" s="190">
        <f>J274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235</v>
      </c>
      <c r="E101" s="189"/>
      <c r="F101" s="189"/>
      <c r="G101" s="189"/>
      <c r="H101" s="189"/>
      <c r="I101" s="189"/>
      <c r="J101" s="190">
        <f>J315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236</v>
      </c>
      <c r="E102" s="189"/>
      <c r="F102" s="189"/>
      <c r="G102" s="189"/>
      <c r="H102" s="189"/>
      <c r="I102" s="189"/>
      <c r="J102" s="190">
        <f>J328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238</v>
      </c>
      <c r="E103" s="189"/>
      <c r="F103" s="189"/>
      <c r="G103" s="189"/>
      <c r="H103" s="189"/>
      <c r="I103" s="189"/>
      <c r="J103" s="190">
        <f>J342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239</v>
      </c>
      <c r="E104" s="189"/>
      <c r="F104" s="189"/>
      <c r="G104" s="189"/>
      <c r="H104" s="189"/>
      <c r="I104" s="189"/>
      <c r="J104" s="190">
        <f>J353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240</v>
      </c>
      <c r="E105" s="189"/>
      <c r="F105" s="189"/>
      <c r="G105" s="189"/>
      <c r="H105" s="189"/>
      <c r="I105" s="189"/>
      <c r="J105" s="190">
        <f>J411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241</v>
      </c>
      <c r="E106" s="189"/>
      <c r="F106" s="189"/>
      <c r="G106" s="189"/>
      <c r="H106" s="189"/>
      <c r="I106" s="189"/>
      <c r="J106" s="190">
        <f>J459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242</v>
      </c>
      <c r="E107" s="189"/>
      <c r="F107" s="189"/>
      <c r="G107" s="189"/>
      <c r="H107" s="189"/>
      <c r="I107" s="189"/>
      <c r="J107" s="190">
        <f>J531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6"/>
      <c r="C108" s="187"/>
      <c r="D108" s="188" t="s">
        <v>243</v>
      </c>
      <c r="E108" s="189"/>
      <c r="F108" s="189"/>
      <c r="G108" s="189"/>
      <c r="H108" s="189"/>
      <c r="I108" s="189"/>
      <c r="J108" s="190">
        <f>J565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4" s="2" customFormat="1" ht="6.96" customHeight="1">
      <c r="A114" s="39"/>
      <c r="B114" s="69"/>
      <c r="C114" s="70"/>
      <c r="D114" s="70"/>
      <c r="E114" s="70"/>
      <c r="F114" s="70"/>
      <c r="G114" s="70"/>
      <c r="H114" s="70"/>
      <c r="I114" s="70"/>
      <c r="J114" s="70"/>
      <c r="K114" s="70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4.96" customHeight="1">
      <c r="A115" s="39"/>
      <c r="B115" s="40"/>
      <c r="C115" s="24" t="s">
        <v>112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16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175" t="str">
        <f>E7</f>
        <v>Otrokovice - rekonstrukce místní komunikace Čechova - verze 2</v>
      </c>
      <c r="F118" s="33"/>
      <c r="G118" s="33"/>
      <c r="H118" s="33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100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6.5" customHeight="1">
      <c r="A120" s="39"/>
      <c r="B120" s="40"/>
      <c r="C120" s="41"/>
      <c r="D120" s="41"/>
      <c r="E120" s="77" t="str">
        <f>E9</f>
        <v>SO 102.1 - Část B - Mk Čechova</v>
      </c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20</v>
      </c>
      <c r="D122" s="41"/>
      <c r="E122" s="41"/>
      <c r="F122" s="28" t="str">
        <f>F12</f>
        <v>Otrokovice střed</v>
      </c>
      <c r="G122" s="41"/>
      <c r="H122" s="41"/>
      <c r="I122" s="33" t="s">
        <v>22</v>
      </c>
      <c r="J122" s="80" t="str">
        <f>IF(J12="","",J12)</f>
        <v>12. 2. 2024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3" t="s">
        <v>24</v>
      </c>
      <c r="D124" s="41"/>
      <c r="E124" s="41"/>
      <c r="F124" s="28" t="str">
        <f>E15</f>
        <v>Město Otrokovice</v>
      </c>
      <c r="G124" s="41"/>
      <c r="H124" s="41"/>
      <c r="I124" s="33" t="s">
        <v>30</v>
      </c>
      <c r="J124" s="37" t="str">
        <f>E21</f>
        <v>Ing.K.Prokůpek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3" t="s">
        <v>28</v>
      </c>
      <c r="D125" s="41"/>
      <c r="E125" s="41"/>
      <c r="F125" s="28" t="str">
        <f>IF(E18="","",E18)</f>
        <v>Vyplň údaj</v>
      </c>
      <c r="G125" s="41"/>
      <c r="H125" s="41"/>
      <c r="I125" s="33" t="s">
        <v>33</v>
      </c>
      <c r="J125" s="37" t="str">
        <f>E24</f>
        <v>Ing.L.Alster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0.32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11" customFormat="1" ht="29.28" customHeight="1">
      <c r="A127" s="192"/>
      <c r="B127" s="193"/>
      <c r="C127" s="194" t="s">
        <v>113</v>
      </c>
      <c r="D127" s="195" t="s">
        <v>61</v>
      </c>
      <c r="E127" s="195" t="s">
        <v>57</v>
      </c>
      <c r="F127" s="195" t="s">
        <v>58</v>
      </c>
      <c r="G127" s="195" t="s">
        <v>114</v>
      </c>
      <c r="H127" s="195" t="s">
        <v>115</v>
      </c>
      <c r="I127" s="195" t="s">
        <v>116</v>
      </c>
      <c r="J127" s="196" t="s">
        <v>104</v>
      </c>
      <c r="K127" s="197" t="s">
        <v>117</v>
      </c>
      <c r="L127" s="198"/>
      <c r="M127" s="101" t="s">
        <v>1</v>
      </c>
      <c r="N127" s="102" t="s">
        <v>40</v>
      </c>
      <c r="O127" s="102" t="s">
        <v>118</v>
      </c>
      <c r="P127" s="102" t="s">
        <v>119</v>
      </c>
      <c r="Q127" s="102" t="s">
        <v>120</v>
      </c>
      <c r="R127" s="102" t="s">
        <v>121</v>
      </c>
      <c r="S127" s="102" t="s">
        <v>122</v>
      </c>
      <c r="T127" s="103" t="s">
        <v>123</v>
      </c>
      <c r="U127" s="192"/>
      <c r="V127" s="192"/>
      <c r="W127" s="192"/>
      <c r="X127" s="192"/>
      <c r="Y127" s="192"/>
      <c r="Z127" s="192"/>
      <c r="AA127" s="192"/>
      <c r="AB127" s="192"/>
      <c r="AC127" s="192"/>
      <c r="AD127" s="192"/>
      <c r="AE127" s="192"/>
    </row>
    <row r="128" s="2" customFormat="1" ht="22.8" customHeight="1">
      <c r="A128" s="39"/>
      <c r="B128" s="40"/>
      <c r="C128" s="108" t="s">
        <v>124</v>
      </c>
      <c r="D128" s="41"/>
      <c r="E128" s="41"/>
      <c r="F128" s="41"/>
      <c r="G128" s="41"/>
      <c r="H128" s="41"/>
      <c r="I128" s="41"/>
      <c r="J128" s="199">
        <f>BK128</f>
        <v>0</v>
      </c>
      <c r="K128" s="41"/>
      <c r="L128" s="45"/>
      <c r="M128" s="104"/>
      <c r="N128" s="200"/>
      <c r="O128" s="105"/>
      <c r="P128" s="201">
        <f>P129</f>
        <v>0</v>
      </c>
      <c r="Q128" s="105"/>
      <c r="R128" s="201">
        <f>R129</f>
        <v>1024.2999402800001</v>
      </c>
      <c r="S128" s="105"/>
      <c r="T128" s="202">
        <f>T129</f>
        <v>1729.4709999999998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75</v>
      </c>
      <c r="AU128" s="18" t="s">
        <v>106</v>
      </c>
      <c r="BK128" s="203">
        <f>BK129</f>
        <v>0</v>
      </c>
    </row>
    <row r="129" s="12" customFormat="1" ht="25.92" customHeight="1">
      <c r="A129" s="12"/>
      <c r="B129" s="204"/>
      <c r="C129" s="205"/>
      <c r="D129" s="206" t="s">
        <v>75</v>
      </c>
      <c r="E129" s="207" t="s">
        <v>244</v>
      </c>
      <c r="F129" s="207" t="s">
        <v>245</v>
      </c>
      <c r="G129" s="205"/>
      <c r="H129" s="205"/>
      <c r="I129" s="208"/>
      <c r="J129" s="209">
        <f>BK129</f>
        <v>0</v>
      </c>
      <c r="K129" s="205"/>
      <c r="L129" s="210"/>
      <c r="M129" s="211"/>
      <c r="N129" s="212"/>
      <c r="O129" s="212"/>
      <c r="P129" s="213">
        <f>P130+P176+P274+P315+P328+P342+P353+P411+P459+P531+P565</f>
        <v>0</v>
      </c>
      <c r="Q129" s="212"/>
      <c r="R129" s="213">
        <f>R130+R176+R274+R315+R328+R342+R353+R411+R459+R531+R565</f>
        <v>1024.2999402800001</v>
      </c>
      <c r="S129" s="212"/>
      <c r="T129" s="214">
        <f>T130+T176+T274+T315+T328+T342+T353+T411+T459+T531+T565</f>
        <v>1729.4709999999998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5" t="s">
        <v>84</v>
      </c>
      <c r="AT129" s="216" t="s">
        <v>75</v>
      </c>
      <c r="AU129" s="216" t="s">
        <v>76</v>
      </c>
      <c r="AY129" s="215" t="s">
        <v>128</v>
      </c>
      <c r="BK129" s="217">
        <f>BK130+BK176+BK274+BK315+BK328+BK342+BK353+BK411+BK459+BK531+BK565</f>
        <v>0</v>
      </c>
    </row>
    <row r="130" s="12" customFormat="1" ht="22.8" customHeight="1">
      <c r="A130" s="12"/>
      <c r="B130" s="204"/>
      <c r="C130" s="205"/>
      <c r="D130" s="206" t="s">
        <v>75</v>
      </c>
      <c r="E130" s="218" t="s">
        <v>84</v>
      </c>
      <c r="F130" s="218" t="s">
        <v>246</v>
      </c>
      <c r="G130" s="205"/>
      <c r="H130" s="205"/>
      <c r="I130" s="208"/>
      <c r="J130" s="219">
        <f>BK130</f>
        <v>0</v>
      </c>
      <c r="K130" s="205"/>
      <c r="L130" s="210"/>
      <c r="M130" s="211"/>
      <c r="N130" s="212"/>
      <c r="O130" s="212"/>
      <c r="P130" s="213">
        <f>SUM(P131:P175)</f>
        <v>0</v>
      </c>
      <c r="Q130" s="212"/>
      <c r="R130" s="213">
        <f>SUM(R131:R175)</f>
        <v>125.33199999999999</v>
      </c>
      <c r="S130" s="212"/>
      <c r="T130" s="214">
        <f>SUM(T131:T175)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5" t="s">
        <v>84</v>
      </c>
      <c r="AT130" s="216" t="s">
        <v>75</v>
      </c>
      <c r="AU130" s="216" t="s">
        <v>84</v>
      </c>
      <c r="AY130" s="215" t="s">
        <v>128</v>
      </c>
      <c r="BK130" s="217">
        <f>SUM(BK131:BK175)</f>
        <v>0</v>
      </c>
    </row>
    <row r="131" s="2" customFormat="1" ht="37.8" customHeight="1">
      <c r="A131" s="39"/>
      <c r="B131" s="40"/>
      <c r="C131" s="220" t="s">
        <v>84</v>
      </c>
      <c r="D131" s="220" t="s">
        <v>131</v>
      </c>
      <c r="E131" s="221" t="s">
        <v>1095</v>
      </c>
      <c r="F131" s="222" t="s">
        <v>1096</v>
      </c>
      <c r="G131" s="223" t="s">
        <v>249</v>
      </c>
      <c r="H131" s="224">
        <v>1119.2539999999999</v>
      </c>
      <c r="I131" s="225"/>
      <c r="J131" s="226">
        <f>ROUND(I131*H131,2)</f>
        <v>0</v>
      </c>
      <c r="K131" s="227"/>
      <c r="L131" s="45"/>
      <c r="M131" s="228" t="s">
        <v>1</v>
      </c>
      <c r="N131" s="229" t="s">
        <v>41</v>
      </c>
      <c r="O131" s="92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2" t="s">
        <v>135</v>
      </c>
      <c r="AT131" s="232" t="s">
        <v>131</v>
      </c>
      <c r="AU131" s="232" t="s">
        <v>86</v>
      </c>
      <c r="AY131" s="18" t="s">
        <v>128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8" t="s">
        <v>84</v>
      </c>
      <c r="BK131" s="233">
        <f>ROUND(I131*H131,2)</f>
        <v>0</v>
      </c>
      <c r="BL131" s="18" t="s">
        <v>135</v>
      </c>
      <c r="BM131" s="232" t="s">
        <v>1097</v>
      </c>
    </row>
    <row r="132" s="14" customFormat="1">
      <c r="A132" s="14"/>
      <c r="B132" s="245"/>
      <c r="C132" s="246"/>
      <c r="D132" s="236" t="s">
        <v>137</v>
      </c>
      <c r="E132" s="247" t="s">
        <v>1</v>
      </c>
      <c r="F132" s="248" t="s">
        <v>1098</v>
      </c>
      <c r="G132" s="246"/>
      <c r="H132" s="249">
        <v>679.35400000000004</v>
      </c>
      <c r="I132" s="250"/>
      <c r="J132" s="246"/>
      <c r="K132" s="246"/>
      <c r="L132" s="251"/>
      <c r="M132" s="252"/>
      <c r="N132" s="253"/>
      <c r="O132" s="253"/>
      <c r="P132" s="253"/>
      <c r="Q132" s="253"/>
      <c r="R132" s="253"/>
      <c r="S132" s="253"/>
      <c r="T132" s="25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5" t="s">
        <v>137</v>
      </c>
      <c r="AU132" s="255" t="s">
        <v>86</v>
      </c>
      <c r="AV132" s="14" t="s">
        <v>86</v>
      </c>
      <c r="AW132" s="14" t="s">
        <v>32</v>
      </c>
      <c r="AX132" s="14" t="s">
        <v>76</v>
      </c>
      <c r="AY132" s="255" t="s">
        <v>128</v>
      </c>
    </row>
    <row r="133" s="13" customFormat="1">
      <c r="A133" s="13"/>
      <c r="B133" s="234"/>
      <c r="C133" s="235"/>
      <c r="D133" s="236" t="s">
        <v>137</v>
      </c>
      <c r="E133" s="237" t="s">
        <v>1</v>
      </c>
      <c r="F133" s="238" t="s">
        <v>255</v>
      </c>
      <c r="G133" s="235"/>
      <c r="H133" s="237" t="s">
        <v>1</v>
      </c>
      <c r="I133" s="239"/>
      <c r="J133" s="235"/>
      <c r="K133" s="235"/>
      <c r="L133" s="240"/>
      <c r="M133" s="241"/>
      <c r="N133" s="242"/>
      <c r="O133" s="242"/>
      <c r="P133" s="242"/>
      <c r="Q133" s="242"/>
      <c r="R133" s="242"/>
      <c r="S133" s="242"/>
      <c r="T133" s="24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4" t="s">
        <v>137</v>
      </c>
      <c r="AU133" s="244" t="s">
        <v>86</v>
      </c>
      <c r="AV133" s="13" t="s">
        <v>84</v>
      </c>
      <c r="AW133" s="13" t="s">
        <v>32</v>
      </c>
      <c r="AX133" s="13" t="s">
        <v>76</v>
      </c>
      <c r="AY133" s="244" t="s">
        <v>128</v>
      </c>
    </row>
    <row r="134" s="14" customFormat="1">
      <c r="A134" s="14"/>
      <c r="B134" s="245"/>
      <c r="C134" s="246"/>
      <c r="D134" s="236" t="s">
        <v>137</v>
      </c>
      <c r="E134" s="247" t="s">
        <v>1</v>
      </c>
      <c r="F134" s="248" t="s">
        <v>1099</v>
      </c>
      <c r="G134" s="246"/>
      <c r="H134" s="249">
        <v>439.89999999999998</v>
      </c>
      <c r="I134" s="250"/>
      <c r="J134" s="246"/>
      <c r="K134" s="246"/>
      <c r="L134" s="251"/>
      <c r="M134" s="252"/>
      <c r="N134" s="253"/>
      <c r="O134" s="253"/>
      <c r="P134" s="253"/>
      <c r="Q134" s="253"/>
      <c r="R134" s="253"/>
      <c r="S134" s="253"/>
      <c r="T134" s="25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5" t="s">
        <v>137</v>
      </c>
      <c r="AU134" s="255" t="s">
        <v>86</v>
      </c>
      <c r="AV134" s="14" t="s">
        <v>86</v>
      </c>
      <c r="AW134" s="14" t="s">
        <v>32</v>
      </c>
      <c r="AX134" s="14" t="s">
        <v>76</v>
      </c>
      <c r="AY134" s="255" t="s">
        <v>128</v>
      </c>
    </row>
    <row r="135" s="15" customFormat="1">
      <c r="A135" s="15"/>
      <c r="B135" s="256"/>
      <c r="C135" s="257"/>
      <c r="D135" s="236" t="s">
        <v>137</v>
      </c>
      <c r="E135" s="258" t="s">
        <v>1</v>
      </c>
      <c r="F135" s="259" t="s">
        <v>140</v>
      </c>
      <c r="G135" s="257"/>
      <c r="H135" s="260">
        <v>1119.2539999999999</v>
      </c>
      <c r="I135" s="261"/>
      <c r="J135" s="257"/>
      <c r="K135" s="257"/>
      <c r="L135" s="262"/>
      <c r="M135" s="263"/>
      <c r="N135" s="264"/>
      <c r="O135" s="264"/>
      <c r="P135" s="264"/>
      <c r="Q135" s="264"/>
      <c r="R135" s="264"/>
      <c r="S135" s="264"/>
      <c r="T135" s="26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66" t="s">
        <v>137</v>
      </c>
      <c r="AU135" s="266" t="s">
        <v>86</v>
      </c>
      <c r="AV135" s="15" t="s">
        <v>135</v>
      </c>
      <c r="AW135" s="15" t="s">
        <v>32</v>
      </c>
      <c r="AX135" s="15" t="s">
        <v>84</v>
      </c>
      <c r="AY135" s="266" t="s">
        <v>128</v>
      </c>
    </row>
    <row r="136" s="2" customFormat="1" ht="44.25" customHeight="1">
      <c r="A136" s="39"/>
      <c r="B136" s="40"/>
      <c r="C136" s="220" t="s">
        <v>86</v>
      </c>
      <c r="D136" s="220" t="s">
        <v>131</v>
      </c>
      <c r="E136" s="221" t="s">
        <v>1100</v>
      </c>
      <c r="F136" s="222" t="s">
        <v>1101</v>
      </c>
      <c r="G136" s="223" t="s">
        <v>249</v>
      </c>
      <c r="H136" s="224">
        <v>73.120000000000005</v>
      </c>
      <c r="I136" s="225"/>
      <c r="J136" s="226">
        <f>ROUND(I136*H136,2)</f>
        <v>0</v>
      </c>
      <c r="K136" s="227"/>
      <c r="L136" s="45"/>
      <c r="M136" s="228" t="s">
        <v>1</v>
      </c>
      <c r="N136" s="229" t="s">
        <v>41</v>
      </c>
      <c r="O136" s="92"/>
      <c r="P136" s="230">
        <f>O136*H136</f>
        <v>0</v>
      </c>
      <c r="Q136" s="230">
        <v>0</v>
      </c>
      <c r="R136" s="230">
        <f>Q136*H136</f>
        <v>0</v>
      </c>
      <c r="S136" s="230">
        <v>0</v>
      </c>
      <c r="T136" s="231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2" t="s">
        <v>135</v>
      </c>
      <c r="AT136" s="232" t="s">
        <v>131</v>
      </c>
      <c r="AU136" s="232" t="s">
        <v>86</v>
      </c>
      <c r="AY136" s="18" t="s">
        <v>128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8" t="s">
        <v>84</v>
      </c>
      <c r="BK136" s="233">
        <f>ROUND(I136*H136,2)</f>
        <v>0</v>
      </c>
      <c r="BL136" s="18" t="s">
        <v>135</v>
      </c>
      <c r="BM136" s="232" t="s">
        <v>1102</v>
      </c>
    </row>
    <row r="137" s="13" customFormat="1">
      <c r="A137" s="13"/>
      <c r="B137" s="234"/>
      <c r="C137" s="235"/>
      <c r="D137" s="236" t="s">
        <v>137</v>
      </c>
      <c r="E137" s="237" t="s">
        <v>1</v>
      </c>
      <c r="F137" s="238" t="s">
        <v>260</v>
      </c>
      <c r="G137" s="235"/>
      <c r="H137" s="237" t="s">
        <v>1</v>
      </c>
      <c r="I137" s="239"/>
      <c r="J137" s="235"/>
      <c r="K137" s="235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137</v>
      </c>
      <c r="AU137" s="244" t="s">
        <v>86</v>
      </c>
      <c r="AV137" s="13" t="s">
        <v>84</v>
      </c>
      <c r="AW137" s="13" t="s">
        <v>32</v>
      </c>
      <c r="AX137" s="13" t="s">
        <v>76</v>
      </c>
      <c r="AY137" s="244" t="s">
        <v>128</v>
      </c>
    </row>
    <row r="138" s="14" customFormat="1">
      <c r="A138" s="14"/>
      <c r="B138" s="245"/>
      <c r="C138" s="246"/>
      <c r="D138" s="236" t="s">
        <v>137</v>
      </c>
      <c r="E138" s="247" t="s">
        <v>1</v>
      </c>
      <c r="F138" s="248" t="s">
        <v>1103</v>
      </c>
      <c r="G138" s="246"/>
      <c r="H138" s="249">
        <v>37.600000000000001</v>
      </c>
      <c r="I138" s="250"/>
      <c r="J138" s="246"/>
      <c r="K138" s="246"/>
      <c r="L138" s="251"/>
      <c r="M138" s="252"/>
      <c r="N138" s="253"/>
      <c r="O138" s="253"/>
      <c r="P138" s="253"/>
      <c r="Q138" s="253"/>
      <c r="R138" s="253"/>
      <c r="S138" s="253"/>
      <c r="T138" s="25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5" t="s">
        <v>137</v>
      </c>
      <c r="AU138" s="255" t="s">
        <v>86</v>
      </c>
      <c r="AV138" s="14" t="s">
        <v>86</v>
      </c>
      <c r="AW138" s="14" t="s">
        <v>32</v>
      </c>
      <c r="AX138" s="14" t="s">
        <v>76</v>
      </c>
      <c r="AY138" s="255" t="s">
        <v>128</v>
      </c>
    </row>
    <row r="139" s="13" customFormat="1">
      <c r="A139" s="13"/>
      <c r="B139" s="234"/>
      <c r="C139" s="235"/>
      <c r="D139" s="236" t="s">
        <v>137</v>
      </c>
      <c r="E139" s="237" t="s">
        <v>1</v>
      </c>
      <c r="F139" s="238" t="s">
        <v>708</v>
      </c>
      <c r="G139" s="235"/>
      <c r="H139" s="237" t="s">
        <v>1</v>
      </c>
      <c r="I139" s="239"/>
      <c r="J139" s="235"/>
      <c r="K139" s="235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137</v>
      </c>
      <c r="AU139" s="244" t="s">
        <v>86</v>
      </c>
      <c r="AV139" s="13" t="s">
        <v>84</v>
      </c>
      <c r="AW139" s="13" t="s">
        <v>32</v>
      </c>
      <c r="AX139" s="13" t="s">
        <v>76</v>
      </c>
      <c r="AY139" s="244" t="s">
        <v>128</v>
      </c>
    </row>
    <row r="140" s="14" customFormat="1">
      <c r="A140" s="14"/>
      <c r="B140" s="245"/>
      <c r="C140" s="246"/>
      <c r="D140" s="236" t="s">
        <v>137</v>
      </c>
      <c r="E140" s="247" t="s">
        <v>1</v>
      </c>
      <c r="F140" s="248" t="s">
        <v>1104</v>
      </c>
      <c r="G140" s="246"/>
      <c r="H140" s="249">
        <v>35.520000000000003</v>
      </c>
      <c r="I140" s="250"/>
      <c r="J140" s="246"/>
      <c r="K140" s="246"/>
      <c r="L140" s="251"/>
      <c r="M140" s="252"/>
      <c r="N140" s="253"/>
      <c r="O140" s="253"/>
      <c r="P140" s="253"/>
      <c r="Q140" s="253"/>
      <c r="R140" s="253"/>
      <c r="S140" s="253"/>
      <c r="T140" s="25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5" t="s">
        <v>137</v>
      </c>
      <c r="AU140" s="255" t="s">
        <v>86</v>
      </c>
      <c r="AV140" s="14" t="s">
        <v>86</v>
      </c>
      <c r="AW140" s="14" t="s">
        <v>32</v>
      </c>
      <c r="AX140" s="14" t="s">
        <v>76</v>
      </c>
      <c r="AY140" s="255" t="s">
        <v>128</v>
      </c>
    </row>
    <row r="141" s="15" customFormat="1">
      <c r="A141" s="15"/>
      <c r="B141" s="256"/>
      <c r="C141" s="257"/>
      <c r="D141" s="236" t="s">
        <v>137</v>
      </c>
      <c r="E141" s="258" t="s">
        <v>1</v>
      </c>
      <c r="F141" s="259" t="s">
        <v>140</v>
      </c>
      <c r="G141" s="257"/>
      <c r="H141" s="260">
        <v>73.120000000000005</v>
      </c>
      <c r="I141" s="261"/>
      <c r="J141" s="257"/>
      <c r="K141" s="257"/>
      <c r="L141" s="262"/>
      <c r="M141" s="263"/>
      <c r="N141" s="264"/>
      <c r="O141" s="264"/>
      <c r="P141" s="264"/>
      <c r="Q141" s="264"/>
      <c r="R141" s="264"/>
      <c r="S141" s="264"/>
      <c r="T141" s="26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6" t="s">
        <v>137</v>
      </c>
      <c r="AU141" s="266" t="s">
        <v>86</v>
      </c>
      <c r="AV141" s="15" t="s">
        <v>135</v>
      </c>
      <c r="AW141" s="15" t="s">
        <v>32</v>
      </c>
      <c r="AX141" s="15" t="s">
        <v>84</v>
      </c>
      <c r="AY141" s="266" t="s">
        <v>128</v>
      </c>
    </row>
    <row r="142" s="2" customFormat="1" ht="24.15" customHeight="1">
      <c r="A142" s="39"/>
      <c r="B142" s="40"/>
      <c r="C142" s="220" t="s">
        <v>146</v>
      </c>
      <c r="D142" s="220" t="s">
        <v>131</v>
      </c>
      <c r="E142" s="221" t="s">
        <v>264</v>
      </c>
      <c r="F142" s="222" t="s">
        <v>265</v>
      </c>
      <c r="G142" s="223" t="s">
        <v>249</v>
      </c>
      <c r="H142" s="224">
        <v>32.159999999999997</v>
      </c>
      <c r="I142" s="225"/>
      <c r="J142" s="226">
        <f>ROUND(I142*H142,2)</f>
        <v>0</v>
      </c>
      <c r="K142" s="227"/>
      <c r="L142" s="45"/>
      <c r="M142" s="228" t="s">
        <v>1</v>
      </c>
      <c r="N142" s="229" t="s">
        <v>41</v>
      </c>
      <c r="O142" s="92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2" t="s">
        <v>135</v>
      </c>
      <c r="AT142" s="232" t="s">
        <v>131</v>
      </c>
      <c r="AU142" s="232" t="s">
        <v>86</v>
      </c>
      <c r="AY142" s="18" t="s">
        <v>128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8" t="s">
        <v>84</v>
      </c>
      <c r="BK142" s="233">
        <f>ROUND(I142*H142,2)</f>
        <v>0</v>
      </c>
      <c r="BL142" s="18" t="s">
        <v>135</v>
      </c>
      <c r="BM142" s="232" t="s">
        <v>1105</v>
      </c>
    </row>
    <row r="143" s="13" customFormat="1">
      <c r="A143" s="13"/>
      <c r="B143" s="234"/>
      <c r="C143" s="235"/>
      <c r="D143" s="236" t="s">
        <v>137</v>
      </c>
      <c r="E143" s="237" t="s">
        <v>1</v>
      </c>
      <c r="F143" s="238" t="s">
        <v>267</v>
      </c>
      <c r="G143" s="235"/>
      <c r="H143" s="237" t="s">
        <v>1</v>
      </c>
      <c r="I143" s="239"/>
      <c r="J143" s="235"/>
      <c r="K143" s="235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137</v>
      </c>
      <c r="AU143" s="244" t="s">
        <v>86</v>
      </c>
      <c r="AV143" s="13" t="s">
        <v>84</v>
      </c>
      <c r="AW143" s="13" t="s">
        <v>32</v>
      </c>
      <c r="AX143" s="13" t="s">
        <v>76</v>
      </c>
      <c r="AY143" s="244" t="s">
        <v>128</v>
      </c>
    </row>
    <row r="144" s="14" customFormat="1">
      <c r="A144" s="14"/>
      <c r="B144" s="245"/>
      <c r="C144" s="246"/>
      <c r="D144" s="236" t="s">
        <v>137</v>
      </c>
      <c r="E144" s="247" t="s">
        <v>1</v>
      </c>
      <c r="F144" s="248" t="s">
        <v>1106</v>
      </c>
      <c r="G144" s="246"/>
      <c r="H144" s="249">
        <v>31.68</v>
      </c>
      <c r="I144" s="250"/>
      <c r="J144" s="246"/>
      <c r="K144" s="246"/>
      <c r="L144" s="251"/>
      <c r="M144" s="252"/>
      <c r="N144" s="253"/>
      <c r="O144" s="253"/>
      <c r="P144" s="253"/>
      <c r="Q144" s="253"/>
      <c r="R144" s="253"/>
      <c r="S144" s="253"/>
      <c r="T144" s="25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5" t="s">
        <v>137</v>
      </c>
      <c r="AU144" s="255" t="s">
        <v>86</v>
      </c>
      <c r="AV144" s="14" t="s">
        <v>86</v>
      </c>
      <c r="AW144" s="14" t="s">
        <v>32</v>
      </c>
      <c r="AX144" s="14" t="s">
        <v>76</v>
      </c>
      <c r="AY144" s="255" t="s">
        <v>128</v>
      </c>
    </row>
    <row r="145" s="13" customFormat="1">
      <c r="A145" s="13"/>
      <c r="B145" s="234"/>
      <c r="C145" s="235"/>
      <c r="D145" s="236" t="s">
        <v>137</v>
      </c>
      <c r="E145" s="237" t="s">
        <v>1</v>
      </c>
      <c r="F145" s="238" t="s">
        <v>269</v>
      </c>
      <c r="G145" s="235"/>
      <c r="H145" s="237" t="s">
        <v>1</v>
      </c>
      <c r="I145" s="239"/>
      <c r="J145" s="235"/>
      <c r="K145" s="235"/>
      <c r="L145" s="240"/>
      <c r="M145" s="241"/>
      <c r="N145" s="242"/>
      <c r="O145" s="242"/>
      <c r="P145" s="242"/>
      <c r="Q145" s="242"/>
      <c r="R145" s="242"/>
      <c r="S145" s="242"/>
      <c r="T145" s="24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4" t="s">
        <v>137</v>
      </c>
      <c r="AU145" s="244" t="s">
        <v>86</v>
      </c>
      <c r="AV145" s="13" t="s">
        <v>84</v>
      </c>
      <c r="AW145" s="13" t="s">
        <v>32</v>
      </c>
      <c r="AX145" s="13" t="s">
        <v>76</v>
      </c>
      <c r="AY145" s="244" t="s">
        <v>128</v>
      </c>
    </row>
    <row r="146" s="14" customFormat="1">
      <c r="A146" s="14"/>
      <c r="B146" s="245"/>
      <c r="C146" s="246"/>
      <c r="D146" s="236" t="s">
        <v>137</v>
      </c>
      <c r="E146" s="247" t="s">
        <v>1</v>
      </c>
      <c r="F146" s="248" t="s">
        <v>1107</v>
      </c>
      <c r="G146" s="246"/>
      <c r="H146" s="249">
        <v>0.47999999999999998</v>
      </c>
      <c r="I146" s="250"/>
      <c r="J146" s="246"/>
      <c r="K146" s="246"/>
      <c r="L146" s="251"/>
      <c r="M146" s="252"/>
      <c r="N146" s="253"/>
      <c r="O146" s="253"/>
      <c r="P146" s="253"/>
      <c r="Q146" s="253"/>
      <c r="R146" s="253"/>
      <c r="S146" s="253"/>
      <c r="T146" s="25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5" t="s">
        <v>137</v>
      </c>
      <c r="AU146" s="255" t="s">
        <v>86</v>
      </c>
      <c r="AV146" s="14" t="s">
        <v>86</v>
      </c>
      <c r="AW146" s="14" t="s">
        <v>32</v>
      </c>
      <c r="AX146" s="14" t="s">
        <v>76</v>
      </c>
      <c r="AY146" s="255" t="s">
        <v>128</v>
      </c>
    </row>
    <row r="147" s="15" customFormat="1">
      <c r="A147" s="15"/>
      <c r="B147" s="256"/>
      <c r="C147" s="257"/>
      <c r="D147" s="236" t="s">
        <v>137</v>
      </c>
      <c r="E147" s="258" t="s">
        <v>1</v>
      </c>
      <c r="F147" s="259" t="s">
        <v>140</v>
      </c>
      <c r="G147" s="257"/>
      <c r="H147" s="260">
        <v>32.159999999999997</v>
      </c>
      <c r="I147" s="261"/>
      <c r="J147" s="257"/>
      <c r="K147" s="257"/>
      <c r="L147" s="262"/>
      <c r="M147" s="263"/>
      <c r="N147" s="264"/>
      <c r="O147" s="264"/>
      <c r="P147" s="264"/>
      <c r="Q147" s="264"/>
      <c r="R147" s="264"/>
      <c r="S147" s="264"/>
      <c r="T147" s="26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6" t="s">
        <v>137</v>
      </c>
      <c r="AU147" s="266" t="s">
        <v>86</v>
      </c>
      <c r="AV147" s="15" t="s">
        <v>135</v>
      </c>
      <c r="AW147" s="15" t="s">
        <v>32</v>
      </c>
      <c r="AX147" s="15" t="s">
        <v>84</v>
      </c>
      <c r="AY147" s="266" t="s">
        <v>128</v>
      </c>
    </row>
    <row r="148" s="2" customFormat="1" ht="62.7" customHeight="1">
      <c r="A148" s="39"/>
      <c r="B148" s="40"/>
      <c r="C148" s="220" t="s">
        <v>135</v>
      </c>
      <c r="D148" s="220" t="s">
        <v>131</v>
      </c>
      <c r="E148" s="221" t="s">
        <v>271</v>
      </c>
      <c r="F148" s="222" t="s">
        <v>272</v>
      </c>
      <c r="G148" s="223" t="s">
        <v>249</v>
      </c>
      <c r="H148" s="224">
        <v>1224.5340000000001</v>
      </c>
      <c r="I148" s="225"/>
      <c r="J148" s="226">
        <f>ROUND(I148*H148,2)</f>
        <v>0</v>
      </c>
      <c r="K148" s="227"/>
      <c r="L148" s="45"/>
      <c r="M148" s="228" t="s">
        <v>1</v>
      </c>
      <c r="N148" s="229" t="s">
        <v>41</v>
      </c>
      <c r="O148" s="92"/>
      <c r="P148" s="230">
        <f>O148*H148</f>
        <v>0</v>
      </c>
      <c r="Q148" s="230">
        <v>0</v>
      </c>
      <c r="R148" s="230">
        <f>Q148*H148</f>
        <v>0</v>
      </c>
      <c r="S148" s="230">
        <v>0</v>
      </c>
      <c r="T148" s="231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2" t="s">
        <v>135</v>
      </c>
      <c r="AT148" s="232" t="s">
        <v>131</v>
      </c>
      <c r="AU148" s="232" t="s">
        <v>86</v>
      </c>
      <c r="AY148" s="18" t="s">
        <v>128</v>
      </c>
      <c r="BE148" s="233">
        <f>IF(N148="základní",J148,0)</f>
        <v>0</v>
      </c>
      <c r="BF148" s="233">
        <f>IF(N148="snížená",J148,0)</f>
        <v>0</v>
      </c>
      <c r="BG148" s="233">
        <f>IF(N148="zákl. přenesená",J148,0)</f>
        <v>0</v>
      </c>
      <c r="BH148" s="233">
        <f>IF(N148="sníž. přenesená",J148,0)</f>
        <v>0</v>
      </c>
      <c r="BI148" s="233">
        <f>IF(N148="nulová",J148,0)</f>
        <v>0</v>
      </c>
      <c r="BJ148" s="18" t="s">
        <v>84</v>
      </c>
      <c r="BK148" s="233">
        <f>ROUND(I148*H148,2)</f>
        <v>0</v>
      </c>
      <c r="BL148" s="18" t="s">
        <v>135</v>
      </c>
      <c r="BM148" s="232" t="s">
        <v>1108</v>
      </c>
    </row>
    <row r="149" s="14" customFormat="1">
      <c r="A149" s="14"/>
      <c r="B149" s="245"/>
      <c r="C149" s="246"/>
      <c r="D149" s="236" t="s">
        <v>137</v>
      </c>
      <c r="E149" s="247" t="s">
        <v>1</v>
      </c>
      <c r="F149" s="248" t="s">
        <v>1109</v>
      </c>
      <c r="G149" s="246"/>
      <c r="H149" s="249">
        <v>1224.5340000000001</v>
      </c>
      <c r="I149" s="250"/>
      <c r="J149" s="246"/>
      <c r="K149" s="246"/>
      <c r="L149" s="251"/>
      <c r="M149" s="252"/>
      <c r="N149" s="253"/>
      <c r="O149" s="253"/>
      <c r="P149" s="253"/>
      <c r="Q149" s="253"/>
      <c r="R149" s="253"/>
      <c r="S149" s="253"/>
      <c r="T149" s="25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5" t="s">
        <v>137</v>
      </c>
      <c r="AU149" s="255" t="s">
        <v>86</v>
      </c>
      <c r="AV149" s="14" t="s">
        <v>86</v>
      </c>
      <c r="AW149" s="14" t="s">
        <v>32</v>
      </c>
      <c r="AX149" s="14" t="s">
        <v>84</v>
      </c>
      <c r="AY149" s="255" t="s">
        <v>128</v>
      </c>
    </row>
    <row r="150" s="2" customFormat="1" ht="44.25" customHeight="1">
      <c r="A150" s="39"/>
      <c r="B150" s="40"/>
      <c r="C150" s="220" t="s">
        <v>127</v>
      </c>
      <c r="D150" s="220" t="s">
        <v>131</v>
      </c>
      <c r="E150" s="221" t="s">
        <v>286</v>
      </c>
      <c r="F150" s="222" t="s">
        <v>287</v>
      </c>
      <c r="G150" s="223" t="s">
        <v>282</v>
      </c>
      <c r="H150" s="224">
        <v>2081.7080000000001</v>
      </c>
      <c r="I150" s="225"/>
      <c r="J150" s="226">
        <f>ROUND(I150*H150,2)</f>
        <v>0</v>
      </c>
      <c r="K150" s="227"/>
      <c r="L150" s="45"/>
      <c r="M150" s="228" t="s">
        <v>1</v>
      </c>
      <c r="N150" s="229" t="s">
        <v>41</v>
      </c>
      <c r="O150" s="92"/>
      <c r="P150" s="230">
        <f>O150*H150</f>
        <v>0</v>
      </c>
      <c r="Q150" s="230">
        <v>0</v>
      </c>
      <c r="R150" s="230">
        <f>Q150*H150</f>
        <v>0</v>
      </c>
      <c r="S150" s="230">
        <v>0</v>
      </c>
      <c r="T150" s="231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2" t="s">
        <v>135</v>
      </c>
      <c r="AT150" s="232" t="s">
        <v>131</v>
      </c>
      <c r="AU150" s="232" t="s">
        <v>86</v>
      </c>
      <c r="AY150" s="18" t="s">
        <v>128</v>
      </c>
      <c r="BE150" s="233">
        <f>IF(N150="základní",J150,0)</f>
        <v>0</v>
      </c>
      <c r="BF150" s="233">
        <f>IF(N150="snížená",J150,0)</f>
        <v>0</v>
      </c>
      <c r="BG150" s="233">
        <f>IF(N150="zákl. přenesená",J150,0)</f>
        <v>0</v>
      </c>
      <c r="BH150" s="233">
        <f>IF(N150="sníž. přenesená",J150,0)</f>
        <v>0</v>
      </c>
      <c r="BI150" s="233">
        <f>IF(N150="nulová",J150,0)</f>
        <v>0</v>
      </c>
      <c r="BJ150" s="18" t="s">
        <v>84</v>
      </c>
      <c r="BK150" s="233">
        <f>ROUND(I150*H150,2)</f>
        <v>0</v>
      </c>
      <c r="BL150" s="18" t="s">
        <v>135</v>
      </c>
      <c r="BM150" s="232" t="s">
        <v>1110</v>
      </c>
    </row>
    <row r="151" s="13" customFormat="1">
      <c r="A151" s="13"/>
      <c r="B151" s="234"/>
      <c r="C151" s="235"/>
      <c r="D151" s="236" t="s">
        <v>137</v>
      </c>
      <c r="E151" s="237" t="s">
        <v>1</v>
      </c>
      <c r="F151" s="238" t="s">
        <v>289</v>
      </c>
      <c r="G151" s="235"/>
      <c r="H151" s="237" t="s">
        <v>1</v>
      </c>
      <c r="I151" s="239"/>
      <c r="J151" s="235"/>
      <c r="K151" s="235"/>
      <c r="L151" s="240"/>
      <c r="M151" s="241"/>
      <c r="N151" s="242"/>
      <c r="O151" s="242"/>
      <c r="P151" s="242"/>
      <c r="Q151" s="242"/>
      <c r="R151" s="242"/>
      <c r="S151" s="242"/>
      <c r="T151" s="24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4" t="s">
        <v>137</v>
      </c>
      <c r="AU151" s="244" t="s">
        <v>86</v>
      </c>
      <c r="AV151" s="13" t="s">
        <v>84</v>
      </c>
      <c r="AW151" s="13" t="s">
        <v>32</v>
      </c>
      <c r="AX151" s="13" t="s">
        <v>76</v>
      </c>
      <c r="AY151" s="244" t="s">
        <v>128</v>
      </c>
    </row>
    <row r="152" s="14" customFormat="1">
      <c r="A152" s="14"/>
      <c r="B152" s="245"/>
      <c r="C152" s="246"/>
      <c r="D152" s="236" t="s">
        <v>137</v>
      </c>
      <c r="E152" s="247" t="s">
        <v>1</v>
      </c>
      <c r="F152" s="248" t="s">
        <v>1111</v>
      </c>
      <c r="G152" s="246"/>
      <c r="H152" s="249">
        <v>2081.7080000000001</v>
      </c>
      <c r="I152" s="250"/>
      <c r="J152" s="246"/>
      <c r="K152" s="246"/>
      <c r="L152" s="251"/>
      <c r="M152" s="252"/>
      <c r="N152" s="253"/>
      <c r="O152" s="253"/>
      <c r="P152" s="253"/>
      <c r="Q152" s="253"/>
      <c r="R152" s="253"/>
      <c r="S152" s="253"/>
      <c r="T152" s="25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5" t="s">
        <v>137</v>
      </c>
      <c r="AU152" s="255" t="s">
        <v>86</v>
      </c>
      <c r="AV152" s="14" t="s">
        <v>86</v>
      </c>
      <c r="AW152" s="14" t="s">
        <v>32</v>
      </c>
      <c r="AX152" s="14" t="s">
        <v>84</v>
      </c>
      <c r="AY152" s="255" t="s">
        <v>128</v>
      </c>
    </row>
    <row r="153" s="2" customFormat="1" ht="44.25" customHeight="1">
      <c r="A153" s="39"/>
      <c r="B153" s="40"/>
      <c r="C153" s="220" t="s">
        <v>139</v>
      </c>
      <c r="D153" s="220" t="s">
        <v>131</v>
      </c>
      <c r="E153" s="221" t="s">
        <v>291</v>
      </c>
      <c r="F153" s="222" t="s">
        <v>292</v>
      </c>
      <c r="G153" s="223" t="s">
        <v>249</v>
      </c>
      <c r="H153" s="224">
        <v>49.345999999999997</v>
      </c>
      <c r="I153" s="225"/>
      <c r="J153" s="226">
        <f>ROUND(I153*H153,2)</f>
        <v>0</v>
      </c>
      <c r="K153" s="227"/>
      <c r="L153" s="45"/>
      <c r="M153" s="228" t="s">
        <v>1</v>
      </c>
      <c r="N153" s="229" t="s">
        <v>41</v>
      </c>
      <c r="O153" s="92"/>
      <c r="P153" s="230">
        <f>O153*H153</f>
        <v>0</v>
      </c>
      <c r="Q153" s="230">
        <v>0</v>
      </c>
      <c r="R153" s="230">
        <f>Q153*H153</f>
        <v>0</v>
      </c>
      <c r="S153" s="230">
        <v>0</v>
      </c>
      <c r="T153" s="231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2" t="s">
        <v>135</v>
      </c>
      <c r="AT153" s="232" t="s">
        <v>131</v>
      </c>
      <c r="AU153" s="232" t="s">
        <v>86</v>
      </c>
      <c r="AY153" s="18" t="s">
        <v>128</v>
      </c>
      <c r="BE153" s="233">
        <f>IF(N153="základní",J153,0)</f>
        <v>0</v>
      </c>
      <c r="BF153" s="233">
        <f>IF(N153="snížená",J153,0)</f>
        <v>0</v>
      </c>
      <c r="BG153" s="233">
        <f>IF(N153="zákl. přenesená",J153,0)</f>
        <v>0</v>
      </c>
      <c r="BH153" s="233">
        <f>IF(N153="sníž. přenesená",J153,0)</f>
        <v>0</v>
      </c>
      <c r="BI153" s="233">
        <f>IF(N153="nulová",J153,0)</f>
        <v>0</v>
      </c>
      <c r="BJ153" s="18" t="s">
        <v>84</v>
      </c>
      <c r="BK153" s="233">
        <f>ROUND(I153*H153,2)</f>
        <v>0</v>
      </c>
      <c r="BL153" s="18" t="s">
        <v>135</v>
      </c>
      <c r="BM153" s="232" t="s">
        <v>1112</v>
      </c>
    </row>
    <row r="154" s="13" customFormat="1">
      <c r="A154" s="13"/>
      <c r="B154" s="234"/>
      <c r="C154" s="235"/>
      <c r="D154" s="236" t="s">
        <v>137</v>
      </c>
      <c r="E154" s="237" t="s">
        <v>1</v>
      </c>
      <c r="F154" s="238" t="s">
        <v>1113</v>
      </c>
      <c r="G154" s="235"/>
      <c r="H154" s="237" t="s">
        <v>1</v>
      </c>
      <c r="I154" s="239"/>
      <c r="J154" s="235"/>
      <c r="K154" s="235"/>
      <c r="L154" s="240"/>
      <c r="M154" s="241"/>
      <c r="N154" s="242"/>
      <c r="O154" s="242"/>
      <c r="P154" s="242"/>
      <c r="Q154" s="242"/>
      <c r="R154" s="242"/>
      <c r="S154" s="242"/>
      <c r="T154" s="24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4" t="s">
        <v>137</v>
      </c>
      <c r="AU154" s="244" t="s">
        <v>86</v>
      </c>
      <c r="AV154" s="13" t="s">
        <v>84</v>
      </c>
      <c r="AW154" s="13" t="s">
        <v>32</v>
      </c>
      <c r="AX154" s="13" t="s">
        <v>76</v>
      </c>
      <c r="AY154" s="244" t="s">
        <v>128</v>
      </c>
    </row>
    <row r="155" s="14" customFormat="1">
      <c r="A155" s="14"/>
      <c r="B155" s="245"/>
      <c r="C155" s="246"/>
      <c r="D155" s="236" t="s">
        <v>137</v>
      </c>
      <c r="E155" s="247" t="s">
        <v>1</v>
      </c>
      <c r="F155" s="248" t="s">
        <v>1104</v>
      </c>
      <c r="G155" s="246"/>
      <c r="H155" s="249">
        <v>35.520000000000003</v>
      </c>
      <c r="I155" s="250"/>
      <c r="J155" s="246"/>
      <c r="K155" s="246"/>
      <c r="L155" s="251"/>
      <c r="M155" s="252"/>
      <c r="N155" s="253"/>
      <c r="O155" s="253"/>
      <c r="P155" s="253"/>
      <c r="Q155" s="253"/>
      <c r="R155" s="253"/>
      <c r="S155" s="253"/>
      <c r="T155" s="25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5" t="s">
        <v>137</v>
      </c>
      <c r="AU155" s="255" t="s">
        <v>86</v>
      </c>
      <c r="AV155" s="14" t="s">
        <v>86</v>
      </c>
      <c r="AW155" s="14" t="s">
        <v>32</v>
      </c>
      <c r="AX155" s="14" t="s">
        <v>76</v>
      </c>
      <c r="AY155" s="255" t="s">
        <v>128</v>
      </c>
    </row>
    <row r="156" s="13" customFormat="1">
      <c r="A156" s="13"/>
      <c r="B156" s="234"/>
      <c r="C156" s="235"/>
      <c r="D156" s="236" t="s">
        <v>137</v>
      </c>
      <c r="E156" s="237" t="s">
        <v>1</v>
      </c>
      <c r="F156" s="238" t="s">
        <v>295</v>
      </c>
      <c r="G156" s="235"/>
      <c r="H156" s="237" t="s">
        <v>1</v>
      </c>
      <c r="I156" s="239"/>
      <c r="J156" s="235"/>
      <c r="K156" s="235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137</v>
      </c>
      <c r="AU156" s="244" t="s">
        <v>86</v>
      </c>
      <c r="AV156" s="13" t="s">
        <v>84</v>
      </c>
      <c r="AW156" s="13" t="s">
        <v>32</v>
      </c>
      <c r="AX156" s="13" t="s">
        <v>76</v>
      </c>
      <c r="AY156" s="244" t="s">
        <v>128</v>
      </c>
    </row>
    <row r="157" s="14" customFormat="1">
      <c r="A157" s="14"/>
      <c r="B157" s="245"/>
      <c r="C157" s="246"/>
      <c r="D157" s="236" t="s">
        <v>137</v>
      </c>
      <c r="E157" s="247" t="s">
        <v>1</v>
      </c>
      <c r="F157" s="248" t="s">
        <v>1114</v>
      </c>
      <c r="G157" s="246"/>
      <c r="H157" s="249">
        <v>23.760000000000002</v>
      </c>
      <c r="I157" s="250"/>
      <c r="J157" s="246"/>
      <c r="K157" s="246"/>
      <c r="L157" s="251"/>
      <c r="M157" s="252"/>
      <c r="N157" s="253"/>
      <c r="O157" s="253"/>
      <c r="P157" s="253"/>
      <c r="Q157" s="253"/>
      <c r="R157" s="253"/>
      <c r="S157" s="253"/>
      <c r="T157" s="25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5" t="s">
        <v>137</v>
      </c>
      <c r="AU157" s="255" t="s">
        <v>86</v>
      </c>
      <c r="AV157" s="14" t="s">
        <v>86</v>
      </c>
      <c r="AW157" s="14" t="s">
        <v>32</v>
      </c>
      <c r="AX157" s="14" t="s">
        <v>76</v>
      </c>
      <c r="AY157" s="255" t="s">
        <v>128</v>
      </c>
    </row>
    <row r="158" s="13" customFormat="1">
      <c r="A158" s="13"/>
      <c r="B158" s="234"/>
      <c r="C158" s="235"/>
      <c r="D158" s="236" t="s">
        <v>137</v>
      </c>
      <c r="E158" s="237" t="s">
        <v>1</v>
      </c>
      <c r="F158" s="238" t="s">
        <v>1115</v>
      </c>
      <c r="G158" s="235"/>
      <c r="H158" s="237" t="s">
        <v>1</v>
      </c>
      <c r="I158" s="239"/>
      <c r="J158" s="235"/>
      <c r="K158" s="235"/>
      <c r="L158" s="240"/>
      <c r="M158" s="241"/>
      <c r="N158" s="242"/>
      <c r="O158" s="242"/>
      <c r="P158" s="242"/>
      <c r="Q158" s="242"/>
      <c r="R158" s="242"/>
      <c r="S158" s="242"/>
      <c r="T158" s="24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4" t="s">
        <v>137</v>
      </c>
      <c r="AU158" s="244" t="s">
        <v>86</v>
      </c>
      <c r="AV158" s="13" t="s">
        <v>84</v>
      </c>
      <c r="AW158" s="13" t="s">
        <v>32</v>
      </c>
      <c r="AX158" s="13" t="s">
        <v>76</v>
      </c>
      <c r="AY158" s="244" t="s">
        <v>128</v>
      </c>
    </row>
    <row r="159" s="14" customFormat="1">
      <c r="A159" s="14"/>
      <c r="B159" s="245"/>
      <c r="C159" s="246"/>
      <c r="D159" s="236" t="s">
        <v>137</v>
      </c>
      <c r="E159" s="247" t="s">
        <v>1</v>
      </c>
      <c r="F159" s="248" t="s">
        <v>1116</v>
      </c>
      <c r="G159" s="246"/>
      <c r="H159" s="249">
        <v>6.3360000000000003</v>
      </c>
      <c r="I159" s="250"/>
      <c r="J159" s="246"/>
      <c r="K159" s="246"/>
      <c r="L159" s="251"/>
      <c r="M159" s="252"/>
      <c r="N159" s="253"/>
      <c r="O159" s="253"/>
      <c r="P159" s="253"/>
      <c r="Q159" s="253"/>
      <c r="R159" s="253"/>
      <c r="S159" s="253"/>
      <c r="T159" s="25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5" t="s">
        <v>137</v>
      </c>
      <c r="AU159" s="255" t="s">
        <v>86</v>
      </c>
      <c r="AV159" s="14" t="s">
        <v>86</v>
      </c>
      <c r="AW159" s="14" t="s">
        <v>32</v>
      </c>
      <c r="AX159" s="14" t="s">
        <v>76</v>
      </c>
      <c r="AY159" s="255" t="s">
        <v>128</v>
      </c>
    </row>
    <row r="160" s="13" customFormat="1">
      <c r="A160" s="13"/>
      <c r="B160" s="234"/>
      <c r="C160" s="235"/>
      <c r="D160" s="236" t="s">
        <v>137</v>
      </c>
      <c r="E160" s="237" t="s">
        <v>1</v>
      </c>
      <c r="F160" s="238" t="s">
        <v>1117</v>
      </c>
      <c r="G160" s="235"/>
      <c r="H160" s="237" t="s">
        <v>1</v>
      </c>
      <c r="I160" s="239"/>
      <c r="J160" s="235"/>
      <c r="K160" s="235"/>
      <c r="L160" s="240"/>
      <c r="M160" s="241"/>
      <c r="N160" s="242"/>
      <c r="O160" s="242"/>
      <c r="P160" s="242"/>
      <c r="Q160" s="242"/>
      <c r="R160" s="242"/>
      <c r="S160" s="242"/>
      <c r="T160" s="24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4" t="s">
        <v>137</v>
      </c>
      <c r="AU160" s="244" t="s">
        <v>86</v>
      </c>
      <c r="AV160" s="13" t="s">
        <v>84</v>
      </c>
      <c r="AW160" s="13" t="s">
        <v>32</v>
      </c>
      <c r="AX160" s="13" t="s">
        <v>76</v>
      </c>
      <c r="AY160" s="244" t="s">
        <v>128</v>
      </c>
    </row>
    <row r="161" s="14" customFormat="1">
      <c r="A161" s="14"/>
      <c r="B161" s="245"/>
      <c r="C161" s="246"/>
      <c r="D161" s="236" t="s">
        <v>137</v>
      </c>
      <c r="E161" s="247" t="s">
        <v>1</v>
      </c>
      <c r="F161" s="248" t="s">
        <v>1118</v>
      </c>
      <c r="G161" s="246"/>
      <c r="H161" s="249">
        <v>-13.32</v>
      </c>
      <c r="I161" s="250"/>
      <c r="J161" s="246"/>
      <c r="K161" s="246"/>
      <c r="L161" s="251"/>
      <c r="M161" s="252"/>
      <c r="N161" s="253"/>
      <c r="O161" s="253"/>
      <c r="P161" s="253"/>
      <c r="Q161" s="253"/>
      <c r="R161" s="253"/>
      <c r="S161" s="253"/>
      <c r="T161" s="25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5" t="s">
        <v>137</v>
      </c>
      <c r="AU161" s="255" t="s">
        <v>86</v>
      </c>
      <c r="AV161" s="14" t="s">
        <v>86</v>
      </c>
      <c r="AW161" s="14" t="s">
        <v>32</v>
      </c>
      <c r="AX161" s="14" t="s">
        <v>76</v>
      </c>
      <c r="AY161" s="255" t="s">
        <v>128</v>
      </c>
    </row>
    <row r="162" s="13" customFormat="1">
      <c r="A162" s="13"/>
      <c r="B162" s="234"/>
      <c r="C162" s="235"/>
      <c r="D162" s="236" t="s">
        <v>137</v>
      </c>
      <c r="E162" s="237" t="s">
        <v>1</v>
      </c>
      <c r="F162" s="238" t="s">
        <v>299</v>
      </c>
      <c r="G162" s="235"/>
      <c r="H162" s="237" t="s">
        <v>1</v>
      </c>
      <c r="I162" s="239"/>
      <c r="J162" s="235"/>
      <c r="K162" s="235"/>
      <c r="L162" s="240"/>
      <c r="M162" s="241"/>
      <c r="N162" s="242"/>
      <c r="O162" s="242"/>
      <c r="P162" s="242"/>
      <c r="Q162" s="242"/>
      <c r="R162" s="242"/>
      <c r="S162" s="242"/>
      <c r="T162" s="24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4" t="s">
        <v>137</v>
      </c>
      <c r="AU162" s="244" t="s">
        <v>86</v>
      </c>
      <c r="AV162" s="13" t="s">
        <v>84</v>
      </c>
      <c r="AW162" s="13" t="s">
        <v>32</v>
      </c>
      <c r="AX162" s="13" t="s">
        <v>76</v>
      </c>
      <c r="AY162" s="244" t="s">
        <v>128</v>
      </c>
    </row>
    <row r="163" s="14" customFormat="1">
      <c r="A163" s="14"/>
      <c r="B163" s="245"/>
      <c r="C163" s="246"/>
      <c r="D163" s="236" t="s">
        <v>137</v>
      </c>
      <c r="E163" s="247" t="s">
        <v>1</v>
      </c>
      <c r="F163" s="248" t="s">
        <v>1119</v>
      </c>
      <c r="G163" s="246"/>
      <c r="H163" s="249">
        <v>-2.9500000000000002</v>
      </c>
      <c r="I163" s="250"/>
      <c r="J163" s="246"/>
      <c r="K163" s="246"/>
      <c r="L163" s="251"/>
      <c r="M163" s="252"/>
      <c r="N163" s="253"/>
      <c r="O163" s="253"/>
      <c r="P163" s="253"/>
      <c r="Q163" s="253"/>
      <c r="R163" s="253"/>
      <c r="S163" s="253"/>
      <c r="T163" s="25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5" t="s">
        <v>137</v>
      </c>
      <c r="AU163" s="255" t="s">
        <v>86</v>
      </c>
      <c r="AV163" s="14" t="s">
        <v>86</v>
      </c>
      <c r="AW163" s="14" t="s">
        <v>32</v>
      </c>
      <c r="AX163" s="14" t="s">
        <v>76</v>
      </c>
      <c r="AY163" s="255" t="s">
        <v>128</v>
      </c>
    </row>
    <row r="164" s="15" customFormat="1">
      <c r="A164" s="15"/>
      <c r="B164" s="256"/>
      <c r="C164" s="257"/>
      <c r="D164" s="236" t="s">
        <v>137</v>
      </c>
      <c r="E164" s="258" t="s">
        <v>1</v>
      </c>
      <c r="F164" s="259" t="s">
        <v>140</v>
      </c>
      <c r="G164" s="257"/>
      <c r="H164" s="260">
        <v>49.345999999999997</v>
      </c>
      <c r="I164" s="261"/>
      <c r="J164" s="257"/>
      <c r="K164" s="257"/>
      <c r="L164" s="262"/>
      <c r="M164" s="263"/>
      <c r="N164" s="264"/>
      <c r="O164" s="264"/>
      <c r="P164" s="264"/>
      <c r="Q164" s="264"/>
      <c r="R164" s="264"/>
      <c r="S164" s="264"/>
      <c r="T164" s="265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66" t="s">
        <v>137</v>
      </c>
      <c r="AU164" s="266" t="s">
        <v>86</v>
      </c>
      <c r="AV164" s="15" t="s">
        <v>135</v>
      </c>
      <c r="AW164" s="15" t="s">
        <v>32</v>
      </c>
      <c r="AX164" s="15" t="s">
        <v>84</v>
      </c>
      <c r="AY164" s="266" t="s">
        <v>128</v>
      </c>
    </row>
    <row r="165" s="2" customFormat="1" ht="16.5" customHeight="1">
      <c r="A165" s="39"/>
      <c r="B165" s="40"/>
      <c r="C165" s="270" t="s">
        <v>170</v>
      </c>
      <c r="D165" s="270" t="s">
        <v>279</v>
      </c>
      <c r="E165" s="271" t="s">
        <v>303</v>
      </c>
      <c r="F165" s="272" t="s">
        <v>304</v>
      </c>
      <c r="G165" s="273" t="s">
        <v>282</v>
      </c>
      <c r="H165" s="274">
        <v>98.691999999999993</v>
      </c>
      <c r="I165" s="275"/>
      <c r="J165" s="276">
        <f>ROUND(I165*H165,2)</f>
        <v>0</v>
      </c>
      <c r="K165" s="277"/>
      <c r="L165" s="278"/>
      <c r="M165" s="279" t="s">
        <v>1</v>
      </c>
      <c r="N165" s="280" t="s">
        <v>41</v>
      </c>
      <c r="O165" s="92"/>
      <c r="P165" s="230">
        <f>O165*H165</f>
        <v>0</v>
      </c>
      <c r="Q165" s="230">
        <v>1</v>
      </c>
      <c r="R165" s="230">
        <f>Q165*H165</f>
        <v>98.691999999999993</v>
      </c>
      <c r="S165" s="230">
        <v>0</v>
      </c>
      <c r="T165" s="231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2" t="s">
        <v>175</v>
      </c>
      <c r="AT165" s="232" t="s">
        <v>279</v>
      </c>
      <c r="AU165" s="232" t="s">
        <v>86</v>
      </c>
      <c r="AY165" s="18" t="s">
        <v>128</v>
      </c>
      <c r="BE165" s="233">
        <f>IF(N165="základní",J165,0)</f>
        <v>0</v>
      </c>
      <c r="BF165" s="233">
        <f>IF(N165="snížená",J165,0)</f>
        <v>0</v>
      </c>
      <c r="BG165" s="233">
        <f>IF(N165="zákl. přenesená",J165,0)</f>
        <v>0</v>
      </c>
      <c r="BH165" s="233">
        <f>IF(N165="sníž. přenesená",J165,0)</f>
        <v>0</v>
      </c>
      <c r="BI165" s="233">
        <f>IF(N165="nulová",J165,0)</f>
        <v>0</v>
      </c>
      <c r="BJ165" s="18" t="s">
        <v>84</v>
      </c>
      <c r="BK165" s="233">
        <f>ROUND(I165*H165,2)</f>
        <v>0</v>
      </c>
      <c r="BL165" s="18" t="s">
        <v>135</v>
      </c>
      <c r="BM165" s="232" t="s">
        <v>1120</v>
      </c>
    </row>
    <row r="166" s="14" customFormat="1">
      <c r="A166" s="14"/>
      <c r="B166" s="245"/>
      <c r="C166" s="246"/>
      <c r="D166" s="236" t="s">
        <v>137</v>
      </c>
      <c r="E166" s="247" t="s">
        <v>1</v>
      </c>
      <c r="F166" s="248" t="s">
        <v>1121</v>
      </c>
      <c r="G166" s="246"/>
      <c r="H166" s="249">
        <v>49.345999999999997</v>
      </c>
      <c r="I166" s="250"/>
      <c r="J166" s="246"/>
      <c r="K166" s="246"/>
      <c r="L166" s="251"/>
      <c r="M166" s="252"/>
      <c r="N166" s="253"/>
      <c r="O166" s="253"/>
      <c r="P166" s="253"/>
      <c r="Q166" s="253"/>
      <c r="R166" s="253"/>
      <c r="S166" s="253"/>
      <c r="T166" s="25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5" t="s">
        <v>137</v>
      </c>
      <c r="AU166" s="255" t="s">
        <v>86</v>
      </c>
      <c r="AV166" s="14" t="s">
        <v>86</v>
      </c>
      <c r="AW166" s="14" t="s">
        <v>32</v>
      </c>
      <c r="AX166" s="14" t="s">
        <v>84</v>
      </c>
      <c r="AY166" s="255" t="s">
        <v>128</v>
      </c>
    </row>
    <row r="167" s="14" customFormat="1">
      <c r="A167" s="14"/>
      <c r="B167" s="245"/>
      <c r="C167" s="246"/>
      <c r="D167" s="236" t="s">
        <v>137</v>
      </c>
      <c r="E167" s="246"/>
      <c r="F167" s="248" t="s">
        <v>1122</v>
      </c>
      <c r="G167" s="246"/>
      <c r="H167" s="249">
        <v>98.691999999999993</v>
      </c>
      <c r="I167" s="250"/>
      <c r="J167" s="246"/>
      <c r="K167" s="246"/>
      <c r="L167" s="251"/>
      <c r="M167" s="252"/>
      <c r="N167" s="253"/>
      <c r="O167" s="253"/>
      <c r="P167" s="253"/>
      <c r="Q167" s="253"/>
      <c r="R167" s="253"/>
      <c r="S167" s="253"/>
      <c r="T167" s="25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5" t="s">
        <v>137</v>
      </c>
      <c r="AU167" s="255" t="s">
        <v>86</v>
      </c>
      <c r="AV167" s="14" t="s">
        <v>86</v>
      </c>
      <c r="AW167" s="14" t="s">
        <v>4</v>
      </c>
      <c r="AX167" s="14" t="s">
        <v>84</v>
      </c>
      <c r="AY167" s="255" t="s">
        <v>128</v>
      </c>
    </row>
    <row r="168" s="2" customFormat="1" ht="66.75" customHeight="1">
      <c r="A168" s="39"/>
      <c r="B168" s="40"/>
      <c r="C168" s="220" t="s">
        <v>175</v>
      </c>
      <c r="D168" s="220" t="s">
        <v>131</v>
      </c>
      <c r="E168" s="221" t="s">
        <v>308</v>
      </c>
      <c r="F168" s="222" t="s">
        <v>309</v>
      </c>
      <c r="G168" s="223" t="s">
        <v>249</v>
      </c>
      <c r="H168" s="224">
        <v>13.32</v>
      </c>
      <c r="I168" s="225"/>
      <c r="J168" s="226">
        <f>ROUND(I168*H168,2)</f>
        <v>0</v>
      </c>
      <c r="K168" s="227"/>
      <c r="L168" s="45"/>
      <c r="M168" s="228" t="s">
        <v>1</v>
      </c>
      <c r="N168" s="229" t="s">
        <v>41</v>
      </c>
      <c r="O168" s="92"/>
      <c r="P168" s="230">
        <f>O168*H168</f>
        <v>0</v>
      </c>
      <c r="Q168" s="230">
        <v>0</v>
      </c>
      <c r="R168" s="230">
        <f>Q168*H168</f>
        <v>0</v>
      </c>
      <c r="S168" s="230">
        <v>0</v>
      </c>
      <c r="T168" s="231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2" t="s">
        <v>135</v>
      </c>
      <c r="AT168" s="232" t="s">
        <v>131</v>
      </c>
      <c r="AU168" s="232" t="s">
        <v>86</v>
      </c>
      <c r="AY168" s="18" t="s">
        <v>128</v>
      </c>
      <c r="BE168" s="233">
        <f>IF(N168="základní",J168,0)</f>
        <v>0</v>
      </c>
      <c r="BF168" s="233">
        <f>IF(N168="snížená",J168,0)</f>
        <v>0</v>
      </c>
      <c r="BG168" s="233">
        <f>IF(N168="zákl. přenesená",J168,0)</f>
        <v>0</v>
      </c>
      <c r="BH168" s="233">
        <f>IF(N168="sníž. přenesená",J168,0)</f>
        <v>0</v>
      </c>
      <c r="BI168" s="233">
        <f>IF(N168="nulová",J168,0)</f>
        <v>0</v>
      </c>
      <c r="BJ168" s="18" t="s">
        <v>84</v>
      </c>
      <c r="BK168" s="233">
        <f>ROUND(I168*H168,2)</f>
        <v>0</v>
      </c>
      <c r="BL168" s="18" t="s">
        <v>135</v>
      </c>
      <c r="BM168" s="232" t="s">
        <v>1123</v>
      </c>
    </row>
    <row r="169" s="13" customFormat="1">
      <c r="A169" s="13"/>
      <c r="B169" s="234"/>
      <c r="C169" s="235"/>
      <c r="D169" s="236" t="s">
        <v>137</v>
      </c>
      <c r="E169" s="237" t="s">
        <v>1</v>
      </c>
      <c r="F169" s="238" t="s">
        <v>1124</v>
      </c>
      <c r="G169" s="235"/>
      <c r="H169" s="237" t="s">
        <v>1</v>
      </c>
      <c r="I169" s="239"/>
      <c r="J169" s="235"/>
      <c r="K169" s="235"/>
      <c r="L169" s="240"/>
      <c r="M169" s="241"/>
      <c r="N169" s="242"/>
      <c r="O169" s="242"/>
      <c r="P169" s="242"/>
      <c r="Q169" s="242"/>
      <c r="R169" s="242"/>
      <c r="S169" s="242"/>
      <c r="T169" s="24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4" t="s">
        <v>137</v>
      </c>
      <c r="AU169" s="244" t="s">
        <v>86</v>
      </c>
      <c r="AV169" s="13" t="s">
        <v>84</v>
      </c>
      <c r="AW169" s="13" t="s">
        <v>32</v>
      </c>
      <c r="AX169" s="13" t="s">
        <v>76</v>
      </c>
      <c r="AY169" s="244" t="s">
        <v>128</v>
      </c>
    </row>
    <row r="170" s="14" customFormat="1">
      <c r="A170" s="14"/>
      <c r="B170" s="245"/>
      <c r="C170" s="246"/>
      <c r="D170" s="236" t="s">
        <v>137</v>
      </c>
      <c r="E170" s="247" t="s">
        <v>1</v>
      </c>
      <c r="F170" s="248" t="s">
        <v>1125</v>
      </c>
      <c r="G170" s="246"/>
      <c r="H170" s="249">
        <v>13.32</v>
      </c>
      <c r="I170" s="250"/>
      <c r="J170" s="246"/>
      <c r="K170" s="246"/>
      <c r="L170" s="251"/>
      <c r="M170" s="252"/>
      <c r="N170" s="253"/>
      <c r="O170" s="253"/>
      <c r="P170" s="253"/>
      <c r="Q170" s="253"/>
      <c r="R170" s="253"/>
      <c r="S170" s="253"/>
      <c r="T170" s="25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5" t="s">
        <v>137</v>
      </c>
      <c r="AU170" s="255" t="s">
        <v>86</v>
      </c>
      <c r="AV170" s="14" t="s">
        <v>86</v>
      </c>
      <c r="AW170" s="14" t="s">
        <v>32</v>
      </c>
      <c r="AX170" s="14" t="s">
        <v>84</v>
      </c>
      <c r="AY170" s="255" t="s">
        <v>128</v>
      </c>
    </row>
    <row r="171" s="2" customFormat="1" ht="16.5" customHeight="1">
      <c r="A171" s="39"/>
      <c r="B171" s="40"/>
      <c r="C171" s="270" t="s">
        <v>180</v>
      </c>
      <c r="D171" s="270" t="s">
        <v>279</v>
      </c>
      <c r="E171" s="271" t="s">
        <v>313</v>
      </c>
      <c r="F171" s="272" t="s">
        <v>314</v>
      </c>
      <c r="G171" s="273" t="s">
        <v>282</v>
      </c>
      <c r="H171" s="274">
        <v>26.640000000000001</v>
      </c>
      <c r="I171" s="275"/>
      <c r="J171" s="276">
        <f>ROUND(I171*H171,2)</f>
        <v>0</v>
      </c>
      <c r="K171" s="277"/>
      <c r="L171" s="278"/>
      <c r="M171" s="279" t="s">
        <v>1</v>
      </c>
      <c r="N171" s="280" t="s">
        <v>41</v>
      </c>
      <c r="O171" s="92"/>
      <c r="P171" s="230">
        <f>O171*H171</f>
        <v>0</v>
      </c>
      <c r="Q171" s="230">
        <v>1</v>
      </c>
      <c r="R171" s="230">
        <f>Q171*H171</f>
        <v>26.640000000000001</v>
      </c>
      <c r="S171" s="230">
        <v>0</v>
      </c>
      <c r="T171" s="231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2" t="s">
        <v>175</v>
      </c>
      <c r="AT171" s="232" t="s">
        <v>279</v>
      </c>
      <c r="AU171" s="232" t="s">
        <v>86</v>
      </c>
      <c r="AY171" s="18" t="s">
        <v>128</v>
      </c>
      <c r="BE171" s="233">
        <f>IF(N171="základní",J171,0)</f>
        <v>0</v>
      </c>
      <c r="BF171" s="233">
        <f>IF(N171="snížená",J171,0)</f>
        <v>0</v>
      </c>
      <c r="BG171" s="233">
        <f>IF(N171="zákl. přenesená",J171,0)</f>
        <v>0</v>
      </c>
      <c r="BH171" s="233">
        <f>IF(N171="sníž. přenesená",J171,0)</f>
        <v>0</v>
      </c>
      <c r="BI171" s="233">
        <f>IF(N171="nulová",J171,0)</f>
        <v>0</v>
      </c>
      <c r="BJ171" s="18" t="s">
        <v>84</v>
      </c>
      <c r="BK171" s="233">
        <f>ROUND(I171*H171,2)</f>
        <v>0</v>
      </c>
      <c r="BL171" s="18" t="s">
        <v>135</v>
      </c>
      <c r="BM171" s="232" t="s">
        <v>1126</v>
      </c>
    </row>
    <row r="172" s="14" customFormat="1">
      <c r="A172" s="14"/>
      <c r="B172" s="245"/>
      <c r="C172" s="246"/>
      <c r="D172" s="236" t="s">
        <v>137</v>
      </c>
      <c r="E172" s="247" t="s">
        <v>1</v>
      </c>
      <c r="F172" s="248" t="s">
        <v>1127</v>
      </c>
      <c r="G172" s="246"/>
      <c r="H172" s="249">
        <v>13.32</v>
      </c>
      <c r="I172" s="250"/>
      <c r="J172" s="246"/>
      <c r="K172" s="246"/>
      <c r="L172" s="251"/>
      <c r="M172" s="252"/>
      <c r="N172" s="253"/>
      <c r="O172" s="253"/>
      <c r="P172" s="253"/>
      <c r="Q172" s="253"/>
      <c r="R172" s="253"/>
      <c r="S172" s="253"/>
      <c r="T172" s="25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5" t="s">
        <v>137</v>
      </c>
      <c r="AU172" s="255" t="s">
        <v>86</v>
      </c>
      <c r="AV172" s="14" t="s">
        <v>86</v>
      </c>
      <c r="AW172" s="14" t="s">
        <v>32</v>
      </c>
      <c r="AX172" s="14" t="s">
        <v>84</v>
      </c>
      <c r="AY172" s="255" t="s">
        <v>128</v>
      </c>
    </row>
    <row r="173" s="14" customFormat="1">
      <c r="A173" s="14"/>
      <c r="B173" s="245"/>
      <c r="C173" s="246"/>
      <c r="D173" s="236" t="s">
        <v>137</v>
      </c>
      <c r="E173" s="246"/>
      <c r="F173" s="248" t="s">
        <v>1128</v>
      </c>
      <c r="G173" s="246"/>
      <c r="H173" s="249">
        <v>26.640000000000001</v>
      </c>
      <c r="I173" s="250"/>
      <c r="J173" s="246"/>
      <c r="K173" s="246"/>
      <c r="L173" s="251"/>
      <c r="M173" s="252"/>
      <c r="N173" s="253"/>
      <c r="O173" s="253"/>
      <c r="P173" s="253"/>
      <c r="Q173" s="253"/>
      <c r="R173" s="253"/>
      <c r="S173" s="253"/>
      <c r="T173" s="25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5" t="s">
        <v>137</v>
      </c>
      <c r="AU173" s="255" t="s">
        <v>86</v>
      </c>
      <c r="AV173" s="14" t="s">
        <v>86</v>
      </c>
      <c r="AW173" s="14" t="s">
        <v>4</v>
      </c>
      <c r="AX173" s="14" t="s">
        <v>84</v>
      </c>
      <c r="AY173" s="255" t="s">
        <v>128</v>
      </c>
    </row>
    <row r="174" s="2" customFormat="1" ht="24.15" customHeight="1">
      <c r="A174" s="39"/>
      <c r="B174" s="40"/>
      <c r="C174" s="220" t="s">
        <v>187</v>
      </c>
      <c r="D174" s="220" t="s">
        <v>131</v>
      </c>
      <c r="E174" s="221" t="s">
        <v>318</v>
      </c>
      <c r="F174" s="222" t="s">
        <v>319</v>
      </c>
      <c r="G174" s="223" t="s">
        <v>320</v>
      </c>
      <c r="H174" s="224">
        <v>3170.0999999999999</v>
      </c>
      <c r="I174" s="225"/>
      <c r="J174" s="226">
        <f>ROUND(I174*H174,2)</f>
        <v>0</v>
      </c>
      <c r="K174" s="227"/>
      <c r="L174" s="45"/>
      <c r="M174" s="228" t="s">
        <v>1</v>
      </c>
      <c r="N174" s="229" t="s">
        <v>41</v>
      </c>
      <c r="O174" s="92"/>
      <c r="P174" s="230">
        <f>O174*H174</f>
        <v>0</v>
      </c>
      <c r="Q174" s="230">
        <v>0</v>
      </c>
      <c r="R174" s="230">
        <f>Q174*H174</f>
        <v>0</v>
      </c>
      <c r="S174" s="230">
        <v>0</v>
      </c>
      <c r="T174" s="231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2" t="s">
        <v>135</v>
      </c>
      <c r="AT174" s="232" t="s">
        <v>131</v>
      </c>
      <c r="AU174" s="232" t="s">
        <v>86</v>
      </c>
      <c r="AY174" s="18" t="s">
        <v>128</v>
      </c>
      <c r="BE174" s="233">
        <f>IF(N174="základní",J174,0)</f>
        <v>0</v>
      </c>
      <c r="BF174" s="233">
        <f>IF(N174="snížená",J174,0)</f>
        <v>0</v>
      </c>
      <c r="BG174" s="233">
        <f>IF(N174="zákl. přenesená",J174,0)</f>
        <v>0</v>
      </c>
      <c r="BH174" s="233">
        <f>IF(N174="sníž. přenesená",J174,0)</f>
        <v>0</v>
      </c>
      <c r="BI174" s="233">
        <f>IF(N174="nulová",J174,0)</f>
        <v>0</v>
      </c>
      <c r="BJ174" s="18" t="s">
        <v>84</v>
      </c>
      <c r="BK174" s="233">
        <f>ROUND(I174*H174,2)</f>
        <v>0</v>
      </c>
      <c r="BL174" s="18" t="s">
        <v>135</v>
      </c>
      <c r="BM174" s="232" t="s">
        <v>1129</v>
      </c>
    </row>
    <row r="175" s="14" customFormat="1">
      <c r="A175" s="14"/>
      <c r="B175" s="245"/>
      <c r="C175" s="246"/>
      <c r="D175" s="236" t="s">
        <v>137</v>
      </c>
      <c r="E175" s="247" t="s">
        <v>1</v>
      </c>
      <c r="F175" s="248" t="s">
        <v>1130</v>
      </c>
      <c r="G175" s="246"/>
      <c r="H175" s="249">
        <v>3170.0999999999999</v>
      </c>
      <c r="I175" s="250"/>
      <c r="J175" s="246"/>
      <c r="K175" s="246"/>
      <c r="L175" s="251"/>
      <c r="M175" s="252"/>
      <c r="N175" s="253"/>
      <c r="O175" s="253"/>
      <c r="P175" s="253"/>
      <c r="Q175" s="253"/>
      <c r="R175" s="253"/>
      <c r="S175" s="253"/>
      <c r="T175" s="25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5" t="s">
        <v>137</v>
      </c>
      <c r="AU175" s="255" t="s">
        <v>86</v>
      </c>
      <c r="AV175" s="14" t="s">
        <v>86</v>
      </c>
      <c r="AW175" s="14" t="s">
        <v>32</v>
      </c>
      <c r="AX175" s="14" t="s">
        <v>84</v>
      </c>
      <c r="AY175" s="255" t="s">
        <v>128</v>
      </c>
    </row>
    <row r="176" s="12" customFormat="1" ht="22.8" customHeight="1">
      <c r="A176" s="12"/>
      <c r="B176" s="204"/>
      <c r="C176" s="205"/>
      <c r="D176" s="206" t="s">
        <v>75</v>
      </c>
      <c r="E176" s="218" t="s">
        <v>192</v>
      </c>
      <c r="F176" s="218" t="s">
        <v>338</v>
      </c>
      <c r="G176" s="205"/>
      <c r="H176" s="205"/>
      <c r="I176" s="208"/>
      <c r="J176" s="219">
        <f>BK176</f>
        <v>0</v>
      </c>
      <c r="K176" s="205"/>
      <c r="L176" s="210"/>
      <c r="M176" s="211"/>
      <c r="N176" s="212"/>
      <c r="O176" s="212"/>
      <c r="P176" s="213">
        <f>SUM(P177:P273)</f>
        <v>0</v>
      </c>
      <c r="Q176" s="212"/>
      <c r="R176" s="213">
        <f>SUM(R177:R273)</f>
        <v>0.74307000000000001</v>
      </c>
      <c r="S176" s="212"/>
      <c r="T176" s="214">
        <f>SUM(T177:T273)</f>
        <v>1727.3709999999999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5" t="s">
        <v>84</v>
      </c>
      <c r="AT176" s="216" t="s">
        <v>75</v>
      </c>
      <c r="AU176" s="216" t="s">
        <v>84</v>
      </c>
      <c r="AY176" s="215" t="s">
        <v>128</v>
      </c>
      <c r="BK176" s="217">
        <f>SUM(BK177:BK273)</f>
        <v>0</v>
      </c>
    </row>
    <row r="177" s="2" customFormat="1" ht="24.15" customHeight="1">
      <c r="A177" s="39"/>
      <c r="B177" s="40"/>
      <c r="C177" s="220" t="s">
        <v>192</v>
      </c>
      <c r="D177" s="220" t="s">
        <v>131</v>
      </c>
      <c r="E177" s="221" t="s">
        <v>1131</v>
      </c>
      <c r="F177" s="222" t="s">
        <v>1132</v>
      </c>
      <c r="G177" s="223" t="s">
        <v>320</v>
      </c>
      <c r="H177" s="224">
        <v>868</v>
      </c>
      <c r="I177" s="225"/>
      <c r="J177" s="226">
        <f>ROUND(I177*H177,2)</f>
        <v>0</v>
      </c>
      <c r="K177" s="227"/>
      <c r="L177" s="45"/>
      <c r="M177" s="228" t="s">
        <v>1</v>
      </c>
      <c r="N177" s="229" t="s">
        <v>41</v>
      </c>
      <c r="O177" s="92"/>
      <c r="P177" s="230">
        <f>O177*H177</f>
        <v>0</v>
      </c>
      <c r="Q177" s="230">
        <v>0</v>
      </c>
      <c r="R177" s="230">
        <f>Q177*H177</f>
        <v>0</v>
      </c>
      <c r="S177" s="230">
        <v>0</v>
      </c>
      <c r="T177" s="231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2" t="s">
        <v>135</v>
      </c>
      <c r="AT177" s="232" t="s">
        <v>131</v>
      </c>
      <c r="AU177" s="232" t="s">
        <v>86</v>
      </c>
      <c r="AY177" s="18" t="s">
        <v>128</v>
      </c>
      <c r="BE177" s="233">
        <f>IF(N177="základní",J177,0)</f>
        <v>0</v>
      </c>
      <c r="BF177" s="233">
        <f>IF(N177="snížená",J177,0)</f>
        <v>0</v>
      </c>
      <c r="BG177" s="233">
        <f>IF(N177="zákl. přenesená",J177,0)</f>
        <v>0</v>
      </c>
      <c r="BH177" s="233">
        <f>IF(N177="sníž. přenesená",J177,0)</f>
        <v>0</v>
      </c>
      <c r="BI177" s="233">
        <f>IF(N177="nulová",J177,0)</f>
        <v>0</v>
      </c>
      <c r="BJ177" s="18" t="s">
        <v>84</v>
      </c>
      <c r="BK177" s="233">
        <f>ROUND(I177*H177,2)</f>
        <v>0</v>
      </c>
      <c r="BL177" s="18" t="s">
        <v>135</v>
      </c>
      <c r="BM177" s="232" t="s">
        <v>1133</v>
      </c>
    </row>
    <row r="178" s="14" customFormat="1">
      <c r="A178" s="14"/>
      <c r="B178" s="245"/>
      <c r="C178" s="246"/>
      <c r="D178" s="236" t="s">
        <v>137</v>
      </c>
      <c r="E178" s="247" t="s">
        <v>1</v>
      </c>
      <c r="F178" s="248" t="s">
        <v>1134</v>
      </c>
      <c r="G178" s="246"/>
      <c r="H178" s="249">
        <v>868</v>
      </c>
      <c r="I178" s="250"/>
      <c r="J178" s="246"/>
      <c r="K178" s="246"/>
      <c r="L178" s="251"/>
      <c r="M178" s="252"/>
      <c r="N178" s="253"/>
      <c r="O178" s="253"/>
      <c r="P178" s="253"/>
      <c r="Q178" s="253"/>
      <c r="R178" s="253"/>
      <c r="S178" s="253"/>
      <c r="T178" s="25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5" t="s">
        <v>137</v>
      </c>
      <c r="AU178" s="255" t="s">
        <v>86</v>
      </c>
      <c r="AV178" s="14" t="s">
        <v>86</v>
      </c>
      <c r="AW178" s="14" t="s">
        <v>32</v>
      </c>
      <c r="AX178" s="14" t="s">
        <v>84</v>
      </c>
      <c r="AY178" s="255" t="s">
        <v>128</v>
      </c>
    </row>
    <row r="179" s="2" customFormat="1" ht="37.8" customHeight="1">
      <c r="A179" s="39"/>
      <c r="B179" s="40"/>
      <c r="C179" s="220" t="s">
        <v>8</v>
      </c>
      <c r="D179" s="220" t="s">
        <v>131</v>
      </c>
      <c r="E179" s="221" t="s">
        <v>345</v>
      </c>
      <c r="F179" s="222" t="s">
        <v>346</v>
      </c>
      <c r="G179" s="223" t="s">
        <v>249</v>
      </c>
      <c r="H179" s="224">
        <v>130.19999999999999</v>
      </c>
      <c r="I179" s="225"/>
      <c r="J179" s="226">
        <f>ROUND(I179*H179,2)</f>
        <v>0</v>
      </c>
      <c r="K179" s="227"/>
      <c r="L179" s="45"/>
      <c r="M179" s="228" t="s">
        <v>1</v>
      </c>
      <c r="N179" s="229" t="s">
        <v>41</v>
      </c>
      <c r="O179" s="92"/>
      <c r="P179" s="230">
        <f>O179*H179</f>
        <v>0</v>
      </c>
      <c r="Q179" s="230">
        <v>0</v>
      </c>
      <c r="R179" s="230">
        <f>Q179*H179</f>
        <v>0</v>
      </c>
      <c r="S179" s="230">
        <v>0</v>
      </c>
      <c r="T179" s="231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2" t="s">
        <v>135</v>
      </c>
      <c r="AT179" s="232" t="s">
        <v>131</v>
      </c>
      <c r="AU179" s="232" t="s">
        <v>86</v>
      </c>
      <c r="AY179" s="18" t="s">
        <v>128</v>
      </c>
      <c r="BE179" s="233">
        <f>IF(N179="základní",J179,0)</f>
        <v>0</v>
      </c>
      <c r="BF179" s="233">
        <f>IF(N179="snížená",J179,0)</f>
        <v>0</v>
      </c>
      <c r="BG179" s="233">
        <f>IF(N179="zákl. přenesená",J179,0)</f>
        <v>0</v>
      </c>
      <c r="BH179" s="233">
        <f>IF(N179="sníž. přenesená",J179,0)</f>
        <v>0</v>
      </c>
      <c r="BI179" s="233">
        <f>IF(N179="nulová",J179,0)</f>
        <v>0</v>
      </c>
      <c r="BJ179" s="18" t="s">
        <v>84</v>
      </c>
      <c r="BK179" s="233">
        <f>ROUND(I179*H179,2)</f>
        <v>0</v>
      </c>
      <c r="BL179" s="18" t="s">
        <v>135</v>
      </c>
      <c r="BM179" s="232" t="s">
        <v>1135</v>
      </c>
    </row>
    <row r="180" s="14" customFormat="1">
      <c r="A180" s="14"/>
      <c r="B180" s="245"/>
      <c r="C180" s="246"/>
      <c r="D180" s="236" t="s">
        <v>137</v>
      </c>
      <c r="E180" s="247" t="s">
        <v>1</v>
      </c>
      <c r="F180" s="248" t="s">
        <v>1136</v>
      </c>
      <c r="G180" s="246"/>
      <c r="H180" s="249">
        <v>130.19999999999999</v>
      </c>
      <c r="I180" s="250"/>
      <c r="J180" s="246"/>
      <c r="K180" s="246"/>
      <c r="L180" s="251"/>
      <c r="M180" s="252"/>
      <c r="N180" s="253"/>
      <c r="O180" s="253"/>
      <c r="P180" s="253"/>
      <c r="Q180" s="253"/>
      <c r="R180" s="253"/>
      <c r="S180" s="253"/>
      <c r="T180" s="25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5" t="s">
        <v>137</v>
      </c>
      <c r="AU180" s="255" t="s">
        <v>86</v>
      </c>
      <c r="AV180" s="14" t="s">
        <v>86</v>
      </c>
      <c r="AW180" s="14" t="s">
        <v>32</v>
      </c>
      <c r="AX180" s="14" t="s">
        <v>84</v>
      </c>
      <c r="AY180" s="255" t="s">
        <v>128</v>
      </c>
    </row>
    <row r="181" s="2" customFormat="1" ht="33" customHeight="1">
      <c r="A181" s="39"/>
      <c r="B181" s="40"/>
      <c r="C181" s="220" t="s">
        <v>204</v>
      </c>
      <c r="D181" s="220" t="s">
        <v>131</v>
      </c>
      <c r="E181" s="221" t="s">
        <v>350</v>
      </c>
      <c r="F181" s="222" t="s">
        <v>351</v>
      </c>
      <c r="G181" s="223" t="s">
        <v>249</v>
      </c>
      <c r="H181" s="224">
        <v>130.19999999999999</v>
      </c>
      <c r="I181" s="225"/>
      <c r="J181" s="226">
        <f>ROUND(I181*H181,2)</f>
        <v>0</v>
      </c>
      <c r="K181" s="227"/>
      <c r="L181" s="45"/>
      <c r="M181" s="228" t="s">
        <v>1</v>
      </c>
      <c r="N181" s="229" t="s">
        <v>41</v>
      </c>
      <c r="O181" s="92"/>
      <c r="P181" s="230">
        <f>O181*H181</f>
        <v>0</v>
      </c>
      <c r="Q181" s="230">
        <v>0</v>
      </c>
      <c r="R181" s="230">
        <f>Q181*H181</f>
        <v>0</v>
      </c>
      <c r="S181" s="230">
        <v>0</v>
      </c>
      <c r="T181" s="231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2" t="s">
        <v>135</v>
      </c>
      <c r="AT181" s="232" t="s">
        <v>131</v>
      </c>
      <c r="AU181" s="232" t="s">
        <v>86</v>
      </c>
      <c r="AY181" s="18" t="s">
        <v>128</v>
      </c>
      <c r="BE181" s="233">
        <f>IF(N181="základní",J181,0)</f>
        <v>0</v>
      </c>
      <c r="BF181" s="233">
        <f>IF(N181="snížená",J181,0)</f>
        <v>0</v>
      </c>
      <c r="BG181" s="233">
        <f>IF(N181="zákl. přenesená",J181,0)</f>
        <v>0</v>
      </c>
      <c r="BH181" s="233">
        <f>IF(N181="sníž. přenesená",J181,0)</f>
        <v>0</v>
      </c>
      <c r="BI181" s="233">
        <f>IF(N181="nulová",J181,0)</f>
        <v>0</v>
      </c>
      <c r="BJ181" s="18" t="s">
        <v>84</v>
      </c>
      <c r="BK181" s="233">
        <f>ROUND(I181*H181,2)</f>
        <v>0</v>
      </c>
      <c r="BL181" s="18" t="s">
        <v>135</v>
      </c>
      <c r="BM181" s="232" t="s">
        <v>1137</v>
      </c>
    </row>
    <row r="182" s="13" customFormat="1">
      <c r="A182" s="13"/>
      <c r="B182" s="234"/>
      <c r="C182" s="235"/>
      <c r="D182" s="236" t="s">
        <v>137</v>
      </c>
      <c r="E182" s="237" t="s">
        <v>1</v>
      </c>
      <c r="F182" s="238" t="s">
        <v>353</v>
      </c>
      <c r="G182" s="235"/>
      <c r="H182" s="237" t="s">
        <v>1</v>
      </c>
      <c r="I182" s="239"/>
      <c r="J182" s="235"/>
      <c r="K182" s="235"/>
      <c r="L182" s="240"/>
      <c r="M182" s="241"/>
      <c r="N182" s="242"/>
      <c r="O182" s="242"/>
      <c r="P182" s="242"/>
      <c r="Q182" s="242"/>
      <c r="R182" s="242"/>
      <c r="S182" s="242"/>
      <c r="T182" s="24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4" t="s">
        <v>137</v>
      </c>
      <c r="AU182" s="244" t="s">
        <v>86</v>
      </c>
      <c r="AV182" s="13" t="s">
        <v>84</v>
      </c>
      <c r="AW182" s="13" t="s">
        <v>32</v>
      </c>
      <c r="AX182" s="13" t="s">
        <v>76</v>
      </c>
      <c r="AY182" s="244" t="s">
        <v>128</v>
      </c>
    </row>
    <row r="183" s="14" customFormat="1">
      <c r="A183" s="14"/>
      <c r="B183" s="245"/>
      <c r="C183" s="246"/>
      <c r="D183" s="236" t="s">
        <v>137</v>
      </c>
      <c r="E183" s="247" t="s">
        <v>1</v>
      </c>
      <c r="F183" s="248" t="s">
        <v>1138</v>
      </c>
      <c r="G183" s="246"/>
      <c r="H183" s="249">
        <v>130.19999999999999</v>
      </c>
      <c r="I183" s="250"/>
      <c r="J183" s="246"/>
      <c r="K183" s="246"/>
      <c r="L183" s="251"/>
      <c r="M183" s="252"/>
      <c r="N183" s="253"/>
      <c r="O183" s="253"/>
      <c r="P183" s="253"/>
      <c r="Q183" s="253"/>
      <c r="R183" s="253"/>
      <c r="S183" s="253"/>
      <c r="T183" s="25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5" t="s">
        <v>137</v>
      </c>
      <c r="AU183" s="255" t="s">
        <v>86</v>
      </c>
      <c r="AV183" s="14" t="s">
        <v>86</v>
      </c>
      <c r="AW183" s="14" t="s">
        <v>32</v>
      </c>
      <c r="AX183" s="14" t="s">
        <v>84</v>
      </c>
      <c r="AY183" s="255" t="s">
        <v>128</v>
      </c>
    </row>
    <row r="184" s="2" customFormat="1" ht="49.05" customHeight="1">
      <c r="A184" s="39"/>
      <c r="B184" s="40"/>
      <c r="C184" s="220" t="s">
        <v>211</v>
      </c>
      <c r="D184" s="220" t="s">
        <v>131</v>
      </c>
      <c r="E184" s="221" t="s">
        <v>356</v>
      </c>
      <c r="F184" s="222" t="s">
        <v>357</v>
      </c>
      <c r="G184" s="223" t="s">
        <v>320</v>
      </c>
      <c r="H184" s="224">
        <v>66</v>
      </c>
      <c r="I184" s="225"/>
      <c r="J184" s="226">
        <f>ROUND(I184*H184,2)</f>
        <v>0</v>
      </c>
      <c r="K184" s="227"/>
      <c r="L184" s="45"/>
      <c r="M184" s="228" t="s">
        <v>1</v>
      </c>
      <c r="N184" s="229" t="s">
        <v>41</v>
      </c>
      <c r="O184" s="92"/>
      <c r="P184" s="230">
        <f>O184*H184</f>
        <v>0</v>
      </c>
      <c r="Q184" s="230">
        <v>0</v>
      </c>
      <c r="R184" s="230">
        <f>Q184*H184</f>
        <v>0</v>
      </c>
      <c r="S184" s="230">
        <v>0</v>
      </c>
      <c r="T184" s="231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2" t="s">
        <v>135</v>
      </c>
      <c r="AT184" s="232" t="s">
        <v>131</v>
      </c>
      <c r="AU184" s="232" t="s">
        <v>86</v>
      </c>
      <c r="AY184" s="18" t="s">
        <v>128</v>
      </c>
      <c r="BE184" s="233">
        <f>IF(N184="základní",J184,0)</f>
        <v>0</v>
      </c>
      <c r="BF184" s="233">
        <f>IF(N184="snížená",J184,0)</f>
        <v>0</v>
      </c>
      <c r="BG184" s="233">
        <f>IF(N184="zákl. přenesená",J184,0)</f>
        <v>0</v>
      </c>
      <c r="BH184" s="233">
        <f>IF(N184="sníž. přenesená",J184,0)</f>
        <v>0</v>
      </c>
      <c r="BI184" s="233">
        <f>IF(N184="nulová",J184,0)</f>
        <v>0</v>
      </c>
      <c r="BJ184" s="18" t="s">
        <v>84</v>
      </c>
      <c r="BK184" s="233">
        <f>ROUND(I184*H184,2)</f>
        <v>0</v>
      </c>
      <c r="BL184" s="18" t="s">
        <v>135</v>
      </c>
      <c r="BM184" s="232" t="s">
        <v>1139</v>
      </c>
    </row>
    <row r="185" s="14" customFormat="1">
      <c r="A185" s="14"/>
      <c r="B185" s="245"/>
      <c r="C185" s="246"/>
      <c r="D185" s="236" t="s">
        <v>137</v>
      </c>
      <c r="E185" s="247" t="s">
        <v>1</v>
      </c>
      <c r="F185" s="248" t="s">
        <v>575</v>
      </c>
      <c r="G185" s="246"/>
      <c r="H185" s="249">
        <v>66</v>
      </c>
      <c r="I185" s="250"/>
      <c r="J185" s="246"/>
      <c r="K185" s="246"/>
      <c r="L185" s="251"/>
      <c r="M185" s="252"/>
      <c r="N185" s="253"/>
      <c r="O185" s="253"/>
      <c r="P185" s="253"/>
      <c r="Q185" s="253"/>
      <c r="R185" s="253"/>
      <c r="S185" s="253"/>
      <c r="T185" s="25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5" t="s">
        <v>137</v>
      </c>
      <c r="AU185" s="255" t="s">
        <v>86</v>
      </c>
      <c r="AV185" s="14" t="s">
        <v>86</v>
      </c>
      <c r="AW185" s="14" t="s">
        <v>32</v>
      </c>
      <c r="AX185" s="14" t="s">
        <v>84</v>
      </c>
      <c r="AY185" s="255" t="s">
        <v>128</v>
      </c>
    </row>
    <row r="186" s="2" customFormat="1" ht="24.15" customHeight="1">
      <c r="A186" s="39"/>
      <c r="B186" s="40"/>
      <c r="C186" s="220" t="s">
        <v>217</v>
      </c>
      <c r="D186" s="220" t="s">
        <v>131</v>
      </c>
      <c r="E186" s="221" t="s">
        <v>361</v>
      </c>
      <c r="F186" s="222" t="s">
        <v>362</v>
      </c>
      <c r="G186" s="223" t="s">
        <v>320</v>
      </c>
      <c r="H186" s="224">
        <v>66</v>
      </c>
      <c r="I186" s="225"/>
      <c r="J186" s="226">
        <f>ROUND(I186*H186,2)</f>
        <v>0</v>
      </c>
      <c r="K186" s="227"/>
      <c r="L186" s="45"/>
      <c r="M186" s="228" t="s">
        <v>1</v>
      </c>
      <c r="N186" s="229" t="s">
        <v>41</v>
      </c>
      <c r="O186" s="92"/>
      <c r="P186" s="230">
        <f>O186*H186</f>
        <v>0</v>
      </c>
      <c r="Q186" s="230">
        <v>0</v>
      </c>
      <c r="R186" s="230">
        <f>Q186*H186</f>
        <v>0</v>
      </c>
      <c r="S186" s="230">
        <v>0</v>
      </c>
      <c r="T186" s="231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2" t="s">
        <v>135</v>
      </c>
      <c r="AT186" s="232" t="s">
        <v>131</v>
      </c>
      <c r="AU186" s="232" t="s">
        <v>86</v>
      </c>
      <c r="AY186" s="18" t="s">
        <v>128</v>
      </c>
      <c r="BE186" s="233">
        <f>IF(N186="základní",J186,0)</f>
        <v>0</v>
      </c>
      <c r="BF186" s="233">
        <f>IF(N186="snížená",J186,0)</f>
        <v>0</v>
      </c>
      <c r="BG186" s="233">
        <f>IF(N186="zákl. přenesená",J186,0)</f>
        <v>0</v>
      </c>
      <c r="BH186" s="233">
        <f>IF(N186="sníž. přenesená",J186,0)</f>
        <v>0</v>
      </c>
      <c r="BI186" s="233">
        <f>IF(N186="nulová",J186,0)</f>
        <v>0</v>
      </c>
      <c r="BJ186" s="18" t="s">
        <v>84</v>
      </c>
      <c r="BK186" s="233">
        <f>ROUND(I186*H186,2)</f>
        <v>0</v>
      </c>
      <c r="BL186" s="18" t="s">
        <v>135</v>
      </c>
      <c r="BM186" s="232" t="s">
        <v>1140</v>
      </c>
    </row>
    <row r="187" s="14" customFormat="1">
      <c r="A187" s="14"/>
      <c r="B187" s="245"/>
      <c r="C187" s="246"/>
      <c r="D187" s="236" t="s">
        <v>137</v>
      </c>
      <c r="E187" s="247" t="s">
        <v>1</v>
      </c>
      <c r="F187" s="248" t="s">
        <v>575</v>
      </c>
      <c r="G187" s="246"/>
      <c r="H187" s="249">
        <v>66</v>
      </c>
      <c r="I187" s="250"/>
      <c r="J187" s="246"/>
      <c r="K187" s="246"/>
      <c r="L187" s="251"/>
      <c r="M187" s="252"/>
      <c r="N187" s="253"/>
      <c r="O187" s="253"/>
      <c r="P187" s="253"/>
      <c r="Q187" s="253"/>
      <c r="R187" s="253"/>
      <c r="S187" s="253"/>
      <c r="T187" s="25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5" t="s">
        <v>137</v>
      </c>
      <c r="AU187" s="255" t="s">
        <v>86</v>
      </c>
      <c r="AV187" s="14" t="s">
        <v>86</v>
      </c>
      <c r="AW187" s="14" t="s">
        <v>32</v>
      </c>
      <c r="AX187" s="14" t="s">
        <v>84</v>
      </c>
      <c r="AY187" s="255" t="s">
        <v>128</v>
      </c>
    </row>
    <row r="188" s="2" customFormat="1" ht="33" customHeight="1">
      <c r="A188" s="39"/>
      <c r="B188" s="40"/>
      <c r="C188" s="220" t="s">
        <v>223</v>
      </c>
      <c r="D188" s="220" t="s">
        <v>131</v>
      </c>
      <c r="E188" s="221" t="s">
        <v>365</v>
      </c>
      <c r="F188" s="222" t="s">
        <v>366</v>
      </c>
      <c r="G188" s="223" t="s">
        <v>367</v>
      </c>
      <c r="H188" s="224">
        <v>8</v>
      </c>
      <c r="I188" s="225"/>
      <c r="J188" s="226">
        <f>ROUND(I188*H188,2)</f>
        <v>0</v>
      </c>
      <c r="K188" s="227"/>
      <c r="L188" s="45"/>
      <c r="M188" s="228" t="s">
        <v>1</v>
      </c>
      <c r="N188" s="229" t="s">
        <v>41</v>
      </c>
      <c r="O188" s="92"/>
      <c r="P188" s="230">
        <f>O188*H188</f>
        <v>0</v>
      </c>
      <c r="Q188" s="230">
        <v>0</v>
      </c>
      <c r="R188" s="230">
        <f>Q188*H188</f>
        <v>0</v>
      </c>
      <c r="S188" s="230">
        <v>0</v>
      </c>
      <c r="T188" s="231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2" t="s">
        <v>135</v>
      </c>
      <c r="AT188" s="232" t="s">
        <v>131</v>
      </c>
      <c r="AU188" s="232" t="s">
        <v>86</v>
      </c>
      <c r="AY188" s="18" t="s">
        <v>128</v>
      </c>
      <c r="BE188" s="233">
        <f>IF(N188="základní",J188,0)</f>
        <v>0</v>
      </c>
      <c r="BF188" s="233">
        <f>IF(N188="snížená",J188,0)</f>
        <v>0</v>
      </c>
      <c r="BG188" s="233">
        <f>IF(N188="zákl. přenesená",J188,0)</f>
        <v>0</v>
      </c>
      <c r="BH188" s="233">
        <f>IF(N188="sníž. přenesená",J188,0)</f>
        <v>0</v>
      </c>
      <c r="BI188" s="233">
        <f>IF(N188="nulová",J188,0)</f>
        <v>0</v>
      </c>
      <c r="BJ188" s="18" t="s">
        <v>84</v>
      </c>
      <c r="BK188" s="233">
        <f>ROUND(I188*H188,2)</f>
        <v>0</v>
      </c>
      <c r="BL188" s="18" t="s">
        <v>135</v>
      </c>
      <c r="BM188" s="232" t="s">
        <v>1141</v>
      </c>
    </row>
    <row r="189" s="14" customFormat="1">
      <c r="A189" s="14"/>
      <c r="B189" s="245"/>
      <c r="C189" s="246"/>
      <c r="D189" s="236" t="s">
        <v>137</v>
      </c>
      <c r="E189" s="247" t="s">
        <v>1</v>
      </c>
      <c r="F189" s="248" t="s">
        <v>175</v>
      </c>
      <c r="G189" s="246"/>
      <c r="H189" s="249">
        <v>8</v>
      </c>
      <c r="I189" s="250"/>
      <c r="J189" s="246"/>
      <c r="K189" s="246"/>
      <c r="L189" s="251"/>
      <c r="M189" s="252"/>
      <c r="N189" s="253"/>
      <c r="O189" s="253"/>
      <c r="P189" s="253"/>
      <c r="Q189" s="253"/>
      <c r="R189" s="253"/>
      <c r="S189" s="253"/>
      <c r="T189" s="25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5" t="s">
        <v>137</v>
      </c>
      <c r="AU189" s="255" t="s">
        <v>86</v>
      </c>
      <c r="AV189" s="14" t="s">
        <v>86</v>
      </c>
      <c r="AW189" s="14" t="s">
        <v>32</v>
      </c>
      <c r="AX189" s="14" t="s">
        <v>84</v>
      </c>
      <c r="AY189" s="255" t="s">
        <v>128</v>
      </c>
    </row>
    <row r="190" s="2" customFormat="1" ht="33" customHeight="1">
      <c r="A190" s="39"/>
      <c r="B190" s="40"/>
      <c r="C190" s="220" t="s">
        <v>339</v>
      </c>
      <c r="D190" s="220" t="s">
        <v>131</v>
      </c>
      <c r="E190" s="221" t="s">
        <v>370</v>
      </c>
      <c r="F190" s="222" t="s">
        <v>371</v>
      </c>
      <c r="G190" s="223" t="s">
        <v>367</v>
      </c>
      <c r="H190" s="224">
        <v>14</v>
      </c>
      <c r="I190" s="225"/>
      <c r="J190" s="226">
        <f>ROUND(I190*H190,2)</f>
        <v>0</v>
      </c>
      <c r="K190" s="227"/>
      <c r="L190" s="45"/>
      <c r="M190" s="228" t="s">
        <v>1</v>
      </c>
      <c r="N190" s="229" t="s">
        <v>41</v>
      </c>
      <c r="O190" s="92"/>
      <c r="P190" s="230">
        <f>O190*H190</f>
        <v>0</v>
      </c>
      <c r="Q190" s="230">
        <v>0</v>
      </c>
      <c r="R190" s="230">
        <f>Q190*H190</f>
        <v>0</v>
      </c>
      <c r="S190" s="230">
        <v>0</v>
      </c>
      <c r="T190" s="231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2" t="s">
        <v>135</v>
      </c>
      <c r="AT190" s="232" t="s">
        <v>131</v>
      </c>
      <c r="AU190" s="232" t="s">
        <v>86</v>
      </c>
      <c r="AY190" s="18" t="s">
        <v>128</v>
      </c>
      <c r="BE190" s="233">
        <f>IF(N190="základní",J190,0)</f>
        <v>0</v>
      </c>
      <c r="BF190" s="233">
        <f>IF(N190="snížená",J190,0)</f>
        <v>0</v>
      </c>
      <c r="BG190" s="233">
        <f>IF(N190="zákl. přenesená",J190,0)</f>
        <v>0</v>
      </c>
      <c r="BH190" s="233">
        <f>IF(N190="sníž. přenesená",J190,0)</f>
        <v>0</v>
      </c>
      <c r="BI190" s="233">
        <f>IF(N190="nulová",J190,0)</f>
        <v>0</v>
      </c>
      <c r="BJ190" s="18" t="s">
        <v>84</v>
      </c>
      <c r="BK190" s="233">
        <f>ROUND(I190*H190,2)</f>
        <v>0</v>
      </c>
      <c r="BL190" s="18" t="s">
        <v>135</v>
      </c>
      <c r="BM190" s="232" t="s">
        <v>1142</v>
      </c>
    </row>
    <row r="191" s="14" customFormat="1">
      <c r="A191" s="14"/>
      <c r="B191" s="245"/>
      <c r="C191" s="246"/>
      <c r="D191" s="236" t="s">
        <v>137</v>
      </c>
      <c r="E191" s="247" t="s">
        <v>1</v>
      </c>
      <c r="F191" s="248" t="s">
        <v>211</v>
      </c>
      <c r="G191" s="246"/>
      <c r="H191" s="249">
        <v>14</v>
      </c>
      <c r="I191" s="250"/>
      <c r="J191" s="246"/>
      <c r="K191" s="246"/>
      <c r="L191" s="251"/>
      <c r="M191" s="252"/>
      <c r="N191" s="253"/>
      <c r="O191" s="253"/>
      <c r="P191" s="253"/>
      <c r="Q191" s="253"/>
      <c r="R191" s="253"/>
      <c r="S191" s="253"/>
      <c r="T191" s="25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5" t="s">
        <v>137</v>
      </c>
      <c r="AU191" s="255" t="s">
        <v>86</v>
      </c>
      <c r="AV191" s="14" t="s">
        <v>86</v>
      </c>
      <c r="AW191" s="14" t="s">
        <v>32</v>
      </c>
      <c r="AX191" s="14" t="s">
        <v>84</v>
      </c>
      <c r="AY191" s="255" t="s">
        <v>128</v>
      </c>
    </row>
    <row r="192" s="2" customFormat="1" ht="33" customHeight="1">
      <c r="A192" s="39"/>
      <c r="B192" s="40"/>
      <c r="C192" s="220" t="s">
        <v>344</v>
      </c>
      <c r="D192" s="220" t="s">
        <v>131</v>
      </c>
      <c r="E192" s="221" t="s">
        <v>374</v>
      </c>
      <c r="F192" s="222" t="s">
        <v>375</v>
      </c>
      <c r="G192" s="223" t="s">
        <v>367</v>
      </c>
      <c r="H192" s="224">
        <v>10</v>
      </c>
      <c r="I192" s="225"/>
      <c r="J192" s="226">
        <f>ROUND(I192*H192,2)</f>
        <v>0</v>
      </c>
      <c r="K192" s="227"/>
      <c r="L192" s="45"/>
      <c r="M192" s="228" t="s">
        <v>1</v>
      </c>
      <c r="N192" s="229" t="s">
        <v>41</v>
      </c>
      <c r="O192" s="92"/>
      <c r="P192" s="230">
        <f>O192*H192</f>
        <v>0</v>
      </c>
      <c r="Q192" s="230">
        <v>0</v>
      </c>
      <c r="R192" s="230">
        <f>Q192*H192</f>
        <v>0</v>
      </c>
      <c r="S192" s="230">
        <v>0</v>
      </c>
      <c r="T192" s="231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2" t="s">
        <v>135</v>
      </c>
      <c r="AT192" s="232" t="s">
        <v>131</v>
      </c>
      <c r="AU192" s="232" t="s">
        <v>86</v>
      </c>
      <c r="AY192" s="18" t="s">
        <v>128</v>
      </c>
      <c r="BE192" s="233">
        <f>IF(N192="základní",J192,0)</f>
        <v>0</v>
      </c>
      <c r="BF192" s="233">
        <f>IF(N192="snížená",J192,0)</f>
        <v>0</v>
      </c>
      <c r="BG192" s="233">
        <f>IF(N192="zákl. přenesená",J192,0)</f>
        <v>0</v>
      </c>
      <c r="BH192" s="233">
        <f>IF(N192="sníž. přenesená",J192,0)</f>
        <v>0</v>
      </c>
      <c r="BI192" s="233">
        <f>IF(N192="nulová",J192,0)</f>
        <v>0</v>
      </c>
      <c r="BJ192" s="18" t="s">
        <v>84</v>
      </c>
      <c r="BK192" s="233">
        <f>ROUND(I192*H192,2)</f>
        <v>0</v>
      </c>
      <c r="BL192" s="18" t="s">
        <v>135</v>
      </c>
      <c r="BM192" s="232" t="s">
        <v>1143</v>
      </c>
    </row>
    <row r="193" s="14" customFormat="1">
      <c r="A193" s="14"/>
      <c r="B193" s="245"/>
      <c r="C193" s="246"/>
      <c r="D193" s="236" t="s">
        <v>137</v>
      </c>
      <c r="E193" s="247" t="s">
        <v>1</v>
      </c>
      <c r="F193" s="248" t="s">
        <v>187</v>
      </c>
      <c r="G193" s="246"/>
      <c r="H193" s="249">
        <v>10</v>
      </c>
      <c r="I193" s="250"/>
      <c r="J193" s="246"/>
      <c r="K193" s="246"/>
      <c r="L193" s="251"/>
      <c r="M193" s="252"/>
      <c r="N193" s="253"/>
      <c r="O193" s="253"/>
      <c r="P193" s="253"/>
      <c r="Q193" s="253"/>
      <c r="R193" s="253"/>
      <c r="S193" s="253"/>
      <c r="T193" s="25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5" t="s">
        <v>137</v>
      </c>
      <c r="AU193" s="255" t="s">
        <v>86</v>
      </c>
      <c r="AV193" s="14" t="s">
        <v>86</v>
      </c>
      <c r="AW193" s="14" t="s">
        <v>32</v>
      </c>
      <c r="AX193" s="14" t="s">
        <v>84</v>
      </c>
      <c r="AY193" s="255" t="s">
        <v>128</v>
      </c>
    </row>
    <row r="194" s="2" customFormat="1" ht="33" customHeight="1">
      <c r="A194" s="39"/>
      <c r="B194" s="40"/>
      <c r="C194" s="220" t="s">
        <v>349</v>
      </c>
      <c r="D194" s="220" t="s">
        <v>131</v>
      </c>
      <c r="E194" s="221" t="s">
        <v>1144</v>
      </c>
      <c r="F194" s="222" t="s">
        <v>1145</v>
      </c>
      <c r="G194" s="223" t="s">
        <v>367</v>
      </c>
      <c r="H194" s="224">
        <v>7</v>
      </c>
      <c r="I194" s="225"/>
      <c r="J194" s="226">
        <f>ROUND(I194*H194,2)</f>
        <v>0</v>
      </c>
      <c r="K194" s="227"/>
      <c r="L194" s="45"/>
      <c r="M194" s="228" t="s">
        <v>1</v>
      </c>
      <c r="N194" s="229" t="s">
        <v>41</v>
      </c>
      <c r="O194" s="92"/>
      <c r="P194" s="230">
        <f>O194*H194</f>
        <v>0</v>
      </c>
      <c r="Q194" s="230">
        <v>0</v>
      </c>
      <c r="R194" s="230">
        <f>Q194*H194</f>
        <v>0</v>
      </c>
      <c r="S194" s="230">
        <v>0</v>
      </c>
      <c r="T194" s="231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2" t="s">
        <v>135</v>
      </c>
      <c r="AT194" s="232" t="s">
        <v>131</v>
      </c>
      <c r="AU194" s="232" t="s">
        <v>86</v>
      </c>
      <c r="AY194" s="18" t="s">
        <v>128</v>
      </c>
      <c r="BE194" s="233">
        <f>IF(N194="základní",J194,0)</f>
        <v>0</v>
      </c>
      <c r="BF194" s="233">
        <f>IF(N194="snížená",J194,0)</f>
        <v>0</v>
      </c>
      <c r="BG194" s="233">
        <f>IF(N194="zákl. přenesená",J194,0)</f>
        <v>0</v>
      </c>
      <c r="BH194" s="233">
        <f>IF(N194="sníž. přenesená",J194,0)</f>
        <v>0</v>
      </c>
      <c r="BI194" s="233">
        <f>IF(N194="nulová",J194,0)</f>
        <v>0</v>
      </c>
      <c r="BJ194" s="18" t="s">
        <v>84</v>
      </c>
      <c r="BK194" s="233">
        <f>ROUND(I194*H194,2)</f>
        <v>0</v>
      </c>
      <c r="BL194" s="18" t="s">
        <v>135</v>
      </c>
      <c r="BM194" s="232" t="s">
        <v>1146</v>
      </c>
    </row>
    <row r="195" s="14" customFormat="1">
      <c r="A195" s="14"/>
      <c r="B195" s="245"/>
      <c r="C195" s="246"/>
      <c r="D195" s="236" t="s">
        <v>137</v>
      </c>
      <c r="E195" s="247" t="s">
        <v>1</v>
      </c>
      <c r="F195" s="248" t="s">
        <v>170</v>
      </c>
      <c r="G195" s="246"/>
      <c r="H195" s="249">
        <v>7</v>
      </c>
      <c r="I195" s="250"/>
      <c r="J195" s="246"/>
      <c r="K195" s="246"/>
      <c r="L195" s="251"/>
      <c r="M195" s="252"/>
      <c r="N195" s="253"/>
      <c r="O195" s="253"/>
      <c r="P195" s="253"/>
      <c r="Q195" s="253"/>
      <c r="R195" s="253"/>
      <c r="S195" s="253"/>
      <c r="T195" s="25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5" t="s">
        <v>137</v>
      </c>
      <c r="AU195" s="255" t="s">
        <v>86</v>
      </c>
      <c r="AV195" s="14" t="s">
        <v>86</v>
      </c>
      <c r="AW195" s="14" t="s">
        <v>32</v>
      </c>
      <c r="AX195" s="14" t="s">
        <v>84</v>
      </c>
      <c r="AY195" s="255" t="s">
        <v>128</v>
      </c>
    </row>
    <row r="196" s="2" customFormat="1" ht="33" customHeight="1">
      <c r="A196" s="39"/>
      <c r="B196" s="40"/>
      <c r="C196" s="220" t="s">
        <v>355</v>
      </c>
      <c r="D196" s="220" t="s">
        <v>131</v>
      </c>
      <c r="E196" s="221" t="s">
        <v>1147</v>
      </c>
      <c r="F196" s="222" t="s">
        <v>1148</v>
      </c>
      <c r="G196" s="223" t="s">
        <v>367</v>
      </c>
      <c r="H196" s="224">
        <v>3</v>
      </c>
      <c r="I196" s="225"/>
      <c r="J196" s="226">
        <f>ROUND(I196*H196,2)</f>
        <v>0</v>
      </c>
      <c r="K196" s="227"/>
      <c r="L196" s="45"/>
      <c r="M196" s="228" t="s">
        <v>1</v>
      </c>
      <c r="N196" s="229" t="s">
        <v>41</v>
      </c>
      <c r="O196" s="92"/>
      <c r="P196" s="230">
        <f>O196*H196</f>
        <v>0</v>
      </c>
      <c r="Q196" s="230">
        <v>0</v>
      </c>
      <c r="R196" s="230">
        <f>Q196*H196</f>
        <v>0</v>
      </c>
      <c r="S196" s="230">
        <v>0</v>
      </c>
      <c r="T196" s="231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2" t="s">
        <v>135</v>
      </c>
      <c r="AT196" s="232" t="s">
        <v>131</v>
      </c>
      <c r="AU196" s="232" t="s">
        <v>86</v>
      </c>
      <c r="AY196" s="18" t="s">
        <v>128</v>
      </c>
      <c r="BE196" s="233">
        <f>IF(N196="základní",J196,0)</f>
        <v>0</v>
      </c>
      <c r="BF196" s="233">
        <f>IF(N196="snížená",J196,0)</f>
        <v>0</v>
      </c>
      <c r="BG196" s="233">
        <f>IF(N196="zákl. přenesená",J196,0)</f>
        <v>0</v>
      </c>
      <c r="BH196" s="233">
        <f>IF(N196="sníž. přenesená",J196,0)</f>
        <v>0</v>
      </c>
      <c r="BI196" s="233">
        <f>IF(N196="nulová",J196,0)</f>
        <v>0</v>
      </c>
      <c r="BJ196" s="18" t="s">
        <v>84</v>
      </c>
      <c r="BK196" s="233">
        <f>ROUND(I196*H196,2)</f>
        <v>0</v>
      </c>
      <c r="BL196" s="18" t="s">
        <v>135</v>
      </c>
      <c r="BM196" s="232" t="s">
        <v>1149</v>
      </c>
    </row>
    <row r="197" s="14" customFormat="1">
      <c r="A197" s="14"/>
      <c r="B197" s="245"/>
      <c r="C197" s="246"/>
      <c r="D197" s="236" t="s">
        <v>137</v>
      </c>
      <c r="E197" s="247" t="s">
        <v>1</v>
      </c>
      <c r="F197" s="248" t="s">
        <v>146</v>
      </c>
      <c r="G197" s="246"/>
      <c r="H197" s="249">
        <v>3</v>
      </c>
      <c r="I197" s="250"/>
      <c r="J197" s="246"/>
      <c r="K197" s="246"/>
      <c r="L197" s="251"/>
      <c r="M197" s="252"/>
      <c r="N197" s="253"/>
      <c r="O197" s="253"/>
      <c r="P197" s="253"/>
      <c r="Q197" s="253"/>
      <c r="R197" s="253"/>
      <c r="S197" s="253"/>
      <c r="T197" s="25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5" t="s">
        <v>137</v>
      </c>
      <c r="AU197" s="255" t="s">
        <v>86</v>
      </c>
      <c r="AV197" s="14" t="s">
        <v>86</v>
      </c>
      <c r="AW197" s="14" t="s">
        <v>32</v>
      </c>
      <c r="AX197" s="14" t="s">
        <v>84</v>
      </c>
      <c r="AY197" s="255" t="s">
        <v>128</v>
      </c>
    </row>
    <row r="198" s="2" customFormat="1" ht="33" customHeight="1">
      <c r="A198" s="39"/>
      <c r="B198" s="40"/>
      <c r="C198" s="220" t="s">
        <v>7</v>
      </c>
      <c r="D198" s="220" t="s">
        <v>131</v>
      </c>
      <c r="E198" s="221" t="s">
        <v>1150</v>
      </c>
      <c r="F198" s="222" t="s">
        <v>1151</v>
      </c>
      <c r="G198" s="223" t="s">
        <v>367</v>
      </c>
      <c r="H198" s="224">
        <v>1</v>
      </c>
      <c r="I198" s="225"/>
      <c r="J198" s="226">
        <f>ROUND(I198*H198,2)</f>
        <v>0</v>
      </c>
      <c r="K198" s="227"/>
      <c r="L198" s="45"/>
      <c r="M198" s="228" t="s">
        <v>1</v>
      </c>
      <c r="N198" s="229" t="s">
        <v>41</v>
      </c>
      <c r="O198" s="92"/>
      <c r="P198" s="230">
        <f>O198*H198</f>
        <v>0</v>
      </c>
      <c r="Q198" s="230">
        <v>0</v>
      </c>
      <c r="R198" s="230">
        <f>Q198*H198</f>
        <v>0</v>
      </c>
      <c r="S198" s="230">
        <v>0</v>
      </c>
      <c r="T198" s="231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2" t="s">
        <v>135</v>
      </c>
      <c r="AT198" s="232" t="s">
        <v>131</v>
      </c>
      <c r="AU198" s="232" t="s">
        <v>86</v>
      </c>
      <c r="AY198" s="18" t="s">
        <v>128</v>
      </c>
      <c r="BE198" s="233">
        <f>IF(N198="základní",J198,0)</f>
        <v>0</v>
      </c>
      <c r="BF198" s="233">
        <f>IF(N198="snížená",J198,0)</f>
        <v>0</v>
      </c>
      <c r="BG198" s="233">
        <f>IF(N198="zákl. přenesená",J198,0)</f>
        <v>0</v>
      </c>
      <c r="BH198" s="233">
        <f>IF(N198="sníž. přenesená",J198,0)</f>
        <v>0</v>
      </c>
      <c r="BI198" s="233">
        <f>IF(N198="nulová",J198,0)</f>
        <v>0</v>
      </c>
      <c r="BJ198" s="18" t="s">
        <v>84</v>
      </c>
      <c r="BK198" s="233">
        <f>ROUND(I198*H198,2)</f>
        <v>0</v>
      </c>
      <c r="BL198" s="18" t="s">
        <v>135</v>
      </c>
      <c r="BM198" s="232" t="s">
        <v>1152</v>
      </c>
    </row>
    <row r="199" s="14" customFormat="1">
      <c r="A199" s="14"/>
      <c r="B199" s="245"/>
      <c r="C199" s="246"/>
      <c r="D199" s="236" t="s">
        <v>137</v>
      </c>
      <c r="E199" s="247" t="s">
        <v>1</v>
      </c>
      <c r="F199" s="248" t="s">
        <v>84</v>
      </c>
      <c r="G199" s="246"/>
      <c r="H199" s="249">
        <v>1</v>
      </c>
      <c r="I199" s="250"/>
      <c r="J199" s="246"/>
      <c r="K199" s="246"/>
      <c r="L199" s="251"/>
      <c r="M199" s="252"/>
      <c r="N199" s="253"/>
      <c r="O199" s="253"/>
      <c r="P199" s="253"/>
      <c r="Q199" s="253"/>
      <c r="R199" s="253"/>
      <c r="S199" s="253"/>
      <c r="T199" s="25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5" t="s">
        <v>137</v>
      </c>
      <c r="AU199" s="255" t="s">
        <v>86</v>
      </c>
      <c r="AV199" s="14" t="s">
        <v>86</v>
      </c>
      <c r="AW199" s="14" t="s">
        <v>32</v>
      </c>
      <c r="AX199" s="14" t="s">
        <v>84</v>
      </c>
      <c r="AY199" s="255" t="s">
        <v>128</v>
      </c>
    </row>
    <row r="200" s="2" customFormat="1" ht="33" customHeight="1">
      <c r="A200" s="39"/>
      <c r="B200" s="40"/>
      <c r="C200" s="220" t="s">
        <v>364</v>
      </c>
      <c r="D200" s="220" t="s">
        <v>131</v>
      </c>
      <c r="E200" s="221" t="s">
        <v>1153</v>
      </c>
      <c r="F200" s="222" t="s">
        <v>1154</v>
      </c>
      <c r="G200" s="223" t="s">
        <v>367</v>
      </c>
      <c r="H200" s="224">
        <v>1</v>
      </c>
      <c r="I200" s="225"/>
      <c r="J200" s="226">
        <f>ROUND(I200*H200,2)</f>
        <v>0</v>
      </c>
      <c r="K200" s="227"/>
      <c r="L200" s="45"/>
      <c r="M200" s="228" t="s">
        <v>1</v>
      </c>
      <c r="N200" s="229" t="s">
        <v>41</v>
      </c>
      <c r="O200" s="92"/>
      <c r="P200" s="230">
        <f>O200*H200</f>
        <v>0</v>
      </c>
      <c r="Q200" s="230">
        <v>0</v>
      </c>
      <c r="R200" s="230">
        <f>Q200*H200</f>
        <v>0</v>
      </c>
      <c r="S200" s="230">
        <v>0</v>
      </c>
      <c r="T200" s="231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2" t="s">
        <v>135</v>
      </c>
      <c r="AT200" s="232" t="s">
        <v>131</v>
      </c>
      <c r="AU200" s="232" t="s">
        <v>86</v>
      </c>
      <c r="AY200" s="18" t="s">
        <v>128</v>
      </c>
      <c r="BE200" s="233">
        <f>IF(N200="základní",J200,0)</f>
        <v>0</v>
      </c>
      <c r="BF200" s="233">
        <f>IF(N200="snížená",J200,0)</f>
        <v>0</v>
      </c>
      <c r="BG200" s="233">
        <f>IF(N200="zákl. přenesená",J200,0)</f>
        <v>0</v>
      </c>
      <c r="BH200" s="233">
        <f>IF(N200="sníž. přenesená",J200,0)</f>
        <v>0</v>
      </c>
      <c r="BI200" s="233">
        <f>IF(N200="nulová",J200,0)</f>
        <v>0</v>
      </c>
      <c r="BJ200" s="18" t="s">
        <v>84</v>
      </c>
      <c r="BK200" s="233">
        <f>ROUND(I200*H200,2)</f>
        <v>0</v>
      </c>
      <c r="BL200" s="18" t="s">
        <v>135</v>
      </c>
      <c r="BM200" s="232" t="s">
        <v>1155</v>
      </c>
    </row>
    <row r="201" s="14" customFormat="1">
      <c r="A201" s="14"/>
      <c r="B201" s="245"/>
      <c r="C201" s="246"/>
      <c r="D201" s="236" t="s">
        <v>137</v>
      </c>
      <c r="E201" s="247" t="s">
        <v>1</v>
      </c>
      <c r="F201" s="248" t="s">
        <v>84</v>
      </c>
      <c r="G201" s="246"/>
      <c r="H201" s="249">
        <v>1</v>
      </c>
      <c r="I201" s="250"/>
      <c r="J201" s="246"/>
      <c r="K201" s="246"/>
      <c r="L201" s="251"/>
      <c r="M201" s="252"/>
      <c r="N201" s="253"/>
      <c r="O201" s="253"/>
      <c r="P201" s="253"/>
      <c r="Q201" s="253"/>
      <c r="R201" s="253"/>
      <c r="S201" s="253"/>
      <c r="T201" s="25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5" t="s">
        <v>137</v>
      </c>
      <c r="AU201" s="255" t="s">
        <v>86</v>
      </c>
      <c r="AV201" s="14" t="s">
        <v>86</v>
      </c>
      <c r="AW201" s="14" t="s">
        <v>32</v>
      </c>
      <c r="AX201" s="14" t="s">
        <v>84</v>
      </c>
      <c r="AY201" s="255" t="s">
        <v>128</v>
      </c>
    </row>
    <row r="202" s="2" customFormat="1" ht="37.8" customHeight="1">
      <c r="A202" s="39"/>
      <c r="B202" s="40"/>
      <c r="C202" s="220" t="s">
        <v>369</v>
      </c>
      <c r="D202" s="220" t="s">
        <v>131</v>
      </c>
      <c r="E202" s="221" t="s">
        <v>378</v>
      </c>
      <c r="F202" s="222" t="s">
        <v>379</v>
      </c>
      <c r="G202" s="223" t="s">
        <v>367</v>
      </c>
      <c r="H202" s="224">
        <v>22</v>
      </c>
      <c r="I202" s="225"/>
      <c r="J202" s="226">
        <f>ROUND(I202*H202,2)</f>
        <v>0</v>
      </c>
      <c r="K202" s="227"/>
      <c r="L202" s="45"/>
      <c r="M202" s="228" t="s">
        <v>1</v>
      </c>
      <c r="N202" s="229" t="s">
        <v>41</v>
      </c>
      <c r="O202" s="92"/>
      <c r="P202" s="230">
        <f>O202*H202</f>
        <v>0</v>
      </c>
      <c r="Q202" s="230">
        <v>0</v>
      </c>
      <c r="R202" s="230">
        <f>Q202*H202</f>
        <v>0</v>
      </c>
      <c r="S202" s="230">
        <v>0</v>
      </c>
      <c r="T202" s="231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2" t="s">
        <v>135</v>
      </c>
      <c r="AT202" s="232" t="s">
        <v>131</v>
      </c>
      <c r="AU202" s="232" t="s">
        <v>86</v>
      </c>
      <c r="AY202" s="18" t="s">
        <v>128</v>
      </c>
      <c r="BE202" s="233">
        <f>IF(N202="základní",J202,0)</f>
        <v>0</v>
      </c>
      <c r="BF202" s="233">
        <f>IF(N202="snížená",J202,0)</f>
        <v>0</v>
      </c>
      <c r="BG202" s="233">
        <f>IF(N202="zákl. přenesená",J202,0)</f>
        <v>0</v>
      </c>
      <c r="BH202" s="233">
        <f>IF(N202="sníž. přenesená",J202,0)</f>
        <v>0</v>
      </c>
      <c r="BI202" s="233">
        <f>IF(N202="nulová",J202,0)</f>
        <v>0</v>
      </c>
      <c r="BJ202" s="18" t="s">
        <v>84</v>
      </c>
      <c r="BK202" s="233">
        <f>ROUND(I202*H202,2)</f>
        <v>0</v>
      </c>
      <c r="BL202" s="18" t="s">
        <v>135</v>
      </c>
      <c r="BM202" s="232" t="s">
        <v>1156</v>
      </c>
    </row>
    <row r="203" s="14" customFormat="1">
      <c r="A203" s="14"/>
      <c r="B203" s="245"/>
      <c r="C203" s="246"/>
      <c r="D203" s="236" t="s">
        <v>137</v>
      </c>
      <c r="E203" s="247" t="s">
        <v>1</v>
      </c>
      <c r="F203" s="248" t="s">
        <v>1157</v>
      </c>
      <c r="G203" s="246"/>
      <c r="H203" s="249">
        <v>22</v>
      </c>
      <c r="I203" s="250"/>
      <c r="J203" s="246"/>
      <c r="K203" s="246"/>
      <c r="L203" s="251"/>
      <c r="M203" s="252"/>
      <c r="N203" s="253"/>
      <c r="O203" s="253"/>
      <c r="P203" s="253"/>
      <c r="Q203" s="253"/>
      <c r="R203" s="253"/>
      <c r="S203" s="253"/>
      <c r="T203" s="25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5" t="s">
        <v>137</v>
      </c>
      <c r="AU203" s="255" t="s">
        <v>86</v>
      </c>
      <c r="AV203" s="14" t="s">
        <v>86</v>
      </c>
      <c r="AW203" s="14" t="s">
        <v>32</v>
      </c>
      <c r="AX203" s="14" t="s">
        <v>84</v>
      </c>
      <c r="AY203" s="255" t="s">
        <v>128</v>
      </c>
    </row>
    <row r="204" s="2" customFormat="1" ht="37.8" customHeight="1">
      <c r="A204" s="39"/>
      <c r="B204" s="40"/>
      <c r="C204" s="220" t="s">
        <v>373</v>
      </c>
      <c r="D204" s="220" t="s">
        <v>131</v>
      </c>
      <c r="E204" s="221" t="s">
        <v>383</v>
      </c>
      <c r="F204" s="222" t="s">
        <v>384</v>
      </c>
      <c r="G204" s="223" t="s">
        <v>367</v>
      </c>
      <c r="H204" s="224">
        <v>17</v>
      </c>
      <c r="I204" s="225"/>
      <c r="J204" s="226">
        <f>ROUND(I204*H204,2)</f>
        <v>0</v>
      </c>
      <c r="K204" s="227"/>
      <c r="L204" s="45"/>
      <c r="M204" s="228" t="s">
        <v>1</v>
      </c>
      <c r="N204" s="229" t="s">
        <v>41</v>
      </c>
      <c r="O204" s="92"/>
      <c r="P204" s="230">
        <f>O204*H204</f>
        <v>0</v>
      </c>
      <c r="Q204" s="230">
        <v>0</v>
      </c>
      <c r="R204" s="230">
        <f>Q204*H204</f>
        <v>0</v>
      </c>
      <c r="S204" s="230">
        <v>0</v>
      </c>
      <c r="T204" s="231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2" t="s">
        <v>135</v>
      </c>
      <c r="AT204" s="232" t="s">
        <v>131</v>
      </c>
      <c r="AU204" s="232" t="s">
        <v>86</v>
      </c>
      <c r="AY204" s="18" t="s">
        <v>128</v>
      </c>
      <c r="BE204" s="233">
        <f>IF(N204="základní",J204,0)</f>
        <v>0</v>
      </c>
      <c r="BF204" s="233">
        <f>IF(N204="snížená",J204,0)</f>
        <v>0</v>
      </c>
      <c r="BG204" s="233">
        <f>IF(N204="zákl. přenesená",J204,0)</f>
        <v>0</v>
      </c>
      <c r="BH204" s="233">
        <f>IF(N204="sníž. přenesená",J204,0)</f>
        <v>0</v>
      </c>
      <c r="BI204" s="233">
        <f>IF(N204="nulová",J204,0)</f>
        <v>0</v>
      </c>
      <c r="BJ204" s="18" t="s">
        <v>84</v>
      </c>
      <c r="BK204" s="233">
        <f>ROUND(I204*H204,2)</f>
        <v>0</v>
      </c>
      <c r="BL204" s="18" t="s">
        <v>135</v>
      </c>
      <c r="BM204" s="232" t="s">
        <v>1158</v>
      </c>
    </row>
    <row r="205" s="14" customFormat="1">
      <c r="A205" s="14"/>
      <c r="B205" s="245"/>
      <c r="C205" s="246"/>
      <c r="D205" s="236" t="s">
        <v>137</v>
      </c>
      <c r="E205" s="247" t="s">
        <v>1</v>
      </c>
      <c r="F205" s="248" t="s">
        <v>1159</v>
      </c>
      <c r="G205" s="246"/>
      <c r="H205" s="249">
        <v>17</v>
      </c>
      <c r="I205" s="250"/>
      <c r="J205" s="246"/>
      <c r="K205" s="246"/>
      <c r="L205" s="251"/>
      <c r="M205" s="252"/>
      <c r="N205" s="253"/>
      <c r="O205" s="253"/>
      <c r="P205" s="253"/>
      <c r="Q205" s="253"/>
      <c r="R205" s="253"/>
      <c r="S205" s="253"/>
      <c r="T205" s="25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5" t="s">
        <v>137</v>
      </c>
      <c r="AU205" s="255" t="s">
        <v>86</v>
      </c>
      <c r="AV205" s="14" t="s">
        <v>86</v>
      </c>
      <c r="AW205" s="14" t="s">
        <v>32</v>
      </c>
      <c r="AX205" s="14" t="s">
        <v>84</v>
      </c>
      <c r="AY205" s="255" t="s">
        <v>128</v>
      </c>
    </row>
    <row r="206" s="2" customFormat="1" ht="37.8" customHeight="1">
      <c r="A206" s="39"/>
      <c r="B206" s="40"/>
      <c r="C206" s="220" t="s">
        <v>377</v>
      </c>
      <c r="D206" s="220" t="s">
        <v>131</v>
      </c>
      <c r="E206" s="221" t="s">
        <v>1160</v>
      </c>
      <c r="F206" s="222" t="s">
        <v>1161</v>
      </c>
      <c r="G206" s="223" t="s">
        <v>367</v>
      </c>
      <c r="H206" s="224">
        <v>3</v>
      </c>
      <c r="I206" s="225"/>
      <c r="J206" s="226">
        <f>ROUND(I206*H206,2)</f>
        <v>0</v>
      </c>
      <c r="K206" s="227"/>
      <c r="L206" s="45"/>
      <c r="M206" s="228" t="s">
        <v>1</v>
      </c>
      <c r="N206" s="229" t="s">
        <v>41</v>
      </c>
      <c r="O206" s="92"/>
      <c r="P206" s="230">
        <f>O206*H206</f>
        <v>0</v>
      </c>
      <c r="Q206" s="230">
        <v>0</v>
      </c>
      <c r="R206" s="230">
        <f>Q206*H206</f>
        <v>0</v>
      </c>
      <c r="S206" s="230">
        <v>0</v>
      </c>
      <c r="T206" s="231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2" t="s">
        <v>135</v>
      </c>
      <c r="AT206" s="232" t="s">
        <v>131</v>
      </c>
      <c r="AU206" s="232" t="s">
        <v>86</v>
      </c>
      <c r="AY206" s="18" t="s">
        <v>128</v>
      </c>
      <c r="BE206" s="233">
        <f>IF(N206="základní",J206,0)</f>
        <v>0</v>
      </c>
      <c r="BF206" s="233">
        <f>IF(N206="snížená",J206,0)</f>
        <v>0</v>
      </c>
      <c r="BG206" s="233">
        <f>IF(N206="zákl. přenesená",J206,0)</f>
        <v>0</v>
      </c>
      <c r="BH206" s="233">
        <f>IF(N206="sníž. přenesená",J206,0)</f>
        <v>0</v>
      </c>
      <c r="BI206" s="233">
        <f>IF(N206="nulová",J206,0)</f>
        <v>0</v>
      </c>
      <c r="BJ206" s="18" t="s">
        <v>84</v>
      </c>
      <c r="BK206" s="233">
        <f>ROUND(I206*H206,2)</f>
        <v>0</v>
      </c>
      <c r="BL206" s="18" t="s">
        <v>135</v>
      </c>
      <c r="BM206" s="232" t="s">
        <v>1162</v>
      </c>
    </row>
    <row r="207" s="14" customFormat="1">
      <c r="A207" s="14"/>
      <c r="B207" s="245"/>
      <c r="C207" s="246"/>
      <c r="D207" s="236" t="s">
        <v>137</v>
      </c>
      <c r="E207" s="247" t="s">
        <v>1</v>
      </c>
      <c r="F207" s="248" t="s">
        <v>146</v>
      </c>
      <c r="G207" s="246"/>
      <c r="H207" s="249">
        <v>3</v>
      </c>
      <c r="I207" s="250"/>
      <c r="J207" s="246"/>
      <c r="K207" s="246"/>
      <c r="L207" s="251"/>
      <c r="M207" s="252"/>
      <c r="N207" s="253"/>
      <c r="O207" s="253"/>
      <c r="P207" s="253"/>
      <c r="Q207" s="253"/>
      <c r="R207" s="253"/>
      <c r="S207" s="253"/>
      <c r="T207" s="25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5" t="s">
        <v>137</v>
      </c>
      <c r="AU207" s="255" t="s">
        <v>86</v>
      </c>
      <c r="AV207" s="14" t="s">
        <v>86</v>
      </c>
      <c r="AW207" s="14" t="s">
        <v>32</v>
      </c>
      <c r="AX207" s="14" t="s">
        <v>84</v>
      </c>
      <c r="AY207" s="255" t="s">
        <v>128</v>
      </c>
    </row>
    <row r="208" s="2" customFormat="1" ht="37.8" customHeight="1">
      <c r="A208" s="39"/>
      <c r="B208" s="40"/>
      <c r="C208" s="220" t="s">
        <v>382</v>
      </c>
      <c r="D208" s="220" t="s">
        <v>131</v>
      </c>
      <c r="E208" s="221" t="s">
        <v>1163</v>
      </c>
      <c r="F208" s="222" t="s">
        <v>1164</v>
      </c>
      <c r="G208" s="223" t="s">
        <v>367</v>
      </c>
      <c r="H208" s="224">
        <v>1</v>
      </c>
      <c r="I208" s="225"/>
      <c r="J208" s="226">
        <f>ROUND(I208*H208,2)</f>
        <v>0</v>
      </c>
      <c r="K208" s="227"/>
      <c r="L208" s="45"/>
      <c r="M208" s="228" t="s">
        <v>1</v>
      </c>
      <c r="N208" s="229" t="s">
        <v>41</v>
      </c>
      <c r="O208" s="92"/>
      <c r="P208" s="230">
        <f>O208*H208</f>
        <v>0</v>
      </c>
      <c r="Q208" s="230">
        <v>0</v>
      </c>
      <c r="R208" s="230">
        <f>Q208*H208</f>
        <v>0</v>
      </c>
      <c r="S208" s="230">
        <v>0</v>
      </c>
      <c r="T208" s="231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2" t="s">
        <v>135</v>
      </c>
      <c r="AT208" s="232" t="s">
        <v>131</v>
      </c>
      <c r="AU208" s="232" t="s">
        <v>86</v>
      </c>
      <c r="AY208" s="18" t="s">
        <v>128</v>
      </c>
      <c r="BE208" s="233">
        <f>IF(N208="základní",J208,0)</f>
        <v>0</v>
      </c>
      <c r="BF208" s="233">
        <f>IF(N208="snížená",J208,0)</f>
        <v>0</v>
      </c>
      <c r="BG208" s="233">
        <f>IF(N208="zákl. přenesená",J208,0)</f>
        <v>0</v>
      </c>
      <c r="BH208" s="233">
        <f>IF(N208="sníž. přenesená",J208,0)</f>
        <v>0</v>
      </c>
      <c r="BI208" s="233">
        <f>IF(N208="nulová",J208,0)</f>
        <v>0</v>
      </c>
      <c r="BJ208" s="18" t="s">
        <v>84</v>
      </c>
      <c r="BK208" s="233">
        <f>ROUND(I208*H208,2)</f>
        <v>0</v>
      </c>
      <c r="BL208" s="18" t="s">
        <v>135</v>
      </c>
      <c r="BM208" s="232" t="s">
        <v>1165</v>
      </c>
    </row>
    <row r="209" s="14" customFormat="1">
      <c r="A209" s="14"/>
      <c r="B209" s="245"/>
      <c r="C209" s="246"/>
      <c r="D209" s="236" t="s">
        <v>137</v>
      </c>
      <c r="E209" s="247" t="s">
        <v>1</v>
      </c>
      <c r="F209" s="248" t="s">
        <v>84</v>
      </c>
      <c r="G209" s="246"/>
      <c r="H209" s="249">
        <v>1</v>
      </c>
      <c r="I209" s="250"/>
      <c r="J209" s="246"/>
      <c r="K209" s="246"/>
      <c r="L209" s="251"/>
      <c r="M209" s="252"/>
      <c r="N209" s="253"/>
      <c r="O209" s="253"/>
      <c r="P209" s="253"/>
      <c r="Q209" s="253"/>
      <c r="R209" s="253"/>
      <c r="S209" s="253"/>
      <c r="T209" s="25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5" t="s">
        <v>137</v>
      </c>
      <c r="AU209" s="255" t="s">
        <v>86</v>
      </c>
      <c r="AV209" s="14" t="s">
        <v>86</v>
      </c>
      <c r="AW209" s="14" t="s">
        <v>32</v>
      </c>
      <c r="AX209" s="14" t="s">
        <v>84</v>
      </c>
      <c r="AY209" s="255" t="s">
        <v>128</v>
      </c>
    </row>
    <row r="210" s="2" customFormat="1" ht="37.8" customHeight="1">
      <c r="A210" s="39"/>
      <c r="B210" s="40"/>
      <c r="C210" s="220" t="s">
        <v>386</v>
      </c>
      <c r="D210" s="220" t="s">
        <v>131</v>
      </c>
      <c r="E210" s="221" t="s">
        <v>1166</v>
      </c>
      <c r="F210" s="222" t="s">
        <v>1167</v>
      </c>
      <c r="G210" s="223" t="s">
        <v>367</v>
      </c>
      <c r="H210" s="224">
        <v>1</v>
      </c>
      <c r="I210" s="225"/>
      <c r="J210" s="226">
        <f>ROUND(I210*H210,2)</f>
        <v>0</v>
      </c>
      <c r="K210" s="227"/>
      <c r="L210" s="45"/>
      <c r="M210" s="228" t="s">
        <v>1</v>
      </c>
      <c r="N210" s="229" t="s">
        <v>41</v>
      </c>
      <c r="O210" s="92"/>
      <c r="P210" s="230">
        <f>O210*H210</f>
        <v>0</v>
      </c>
      <c r="Q210" s="230">
        <v>0</v>
      </c>
      <c r="R210" s="230">
        <f>Q210*H210</f>
        <v>0</v>
      </c>
      <c r="S210" s="230">
        <v>0</v>
      </c>
      <c r="T210" s="231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2" t="s">
        <v>135</v>
      </c>
      <c r="AT210" s="232" t="s">
        <v>131</v>
      </c>
      <c r="AU210" s="232" t="s">
        <v>86</v>
      </c>
      <c r="AY210" s="18" t="s">
        <v>128</v>
      </c>
      <c r="BE210" s="233">
        <f>IF(N210="základní",J210,0)</f>
        <v>0</v>
      </c>
      <c r="BF210" s="233">
        <f>IF(N210="snížená",J210,0)</f>
        <v>0</v>
      </c>
      <c r="BG210" s="233">
        <f>IF(N210="zákl. přenesená",J210,0)</f>
        <v>0</v>
      </c>
      <c r="BH210" s="233">
        <f>IF(N210="sníž. přenesená",J210,0)</f>
        <v>0</v>
      </c>
      <c r="BI210" s="233">
        <f>IF(N210="nulová",J210,0)</f>
        <v>0</v>
      </c>
      <c r="BJ210" s="18" t="s">
        <v>84</v>
      </c>
      <c r="BK210" s="233">
        <f>ROUND(I210*H210,2)</f>
        <v>0</v>
      </c>
      <c r="BL210" s="18" t="s">
        <v>135</v>
      </c>
      <c r="BM210" s="232" t="s">
        <v>1168</v>
      </c>
    </row>
    <row r="211" s="14" customFormat="1">
      <c r="A211" s="14"/>
      <c r="B211" s="245"/>
      <c r="C211" s="246"/>
      <c r="D211" s="236" t="s">
        <v>137</v>
      </c>
      <c r="E211" s="247" t="s">
        <v>1</v>
      </c>
      <c r="F211" s="248" t="s">
        <v>84</v>
      </c>
      <c r="G211" s="246"/>
      <c r="H211" s="249">
        <v>1</v>
      </c>
      <c r="I211" s="250"/>
      <c r="J211" s="246"/>
      <c r="K211" s="246"/>
      <c r="L211" s="251"/>
      <c r="M211" s="252"/>
      <c r="N211" s="253"/>
      <c r="O211" s="253"/>
      <c r="P211" s="253"/>
      <c r="Q211" s="253"/>
      <c r="R211" s="253"/>
      <c r="S211" s="253"/>
      <c r="T211" s="25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5" t="s">
        <v>137</v>
      </c>
      <c r="AU211" s="255" t="s">
        <v>86</v>
      </c>
      <c r="AV211" s="14" t="s">
        <v>86</v>
      </c>
      <c r="AW211" s="14" t="s">
        <v>32</v>
      </c>
      <c r="AX211" s="14" t="s">
        <v>84</v>
      </c>
      <c r="AY211" s="255" t="s">
        <v>128</v>
      </c>
    </row>
    <row r="212" s="2" customFormat="1" ht="55.5" customHeight="1">
      <c r="A212" s="39"/>
      <c r="B212" s="40"/>
      <c r="C212" s="220" t="s">
        <v>391</v>
      </c>
      <c r="D212" s="220" t="s">
        <v>131</v>
      </c>
      <c r="E212" s="221" t="s">
        <v>387</v>
      </c>
      <c r="F212" s="222" t="s">
        <v>388</v>
      </c>
      <c r="G212" s="223" t="s">
        <v>367</v>
      </c>
      <c r="H212" s="224">
        <v>66</v>
      </c>
      <c r="I212" s="225"/>
      <c r="J212" s="226">
        <f>ROUND(I212*H212,2)</f>
        <v>0</v>
      </c>
      <c r="K212" s="227"/>
      <c r="L212" s="45"/>
      <c r="M212" s="228" t="s">
        <v>1</v>
      </c>
      <c r="N212" s="229" t="s">
        <v>41</v>
      </c>
      <c r="O212" s="92"/>
      <c r="P212" s="230">
        <f>O212*H212</f>
        <v>0</v>
      </c>
      <c r="Q212" s="230">
        <v>0</v>
      </c>
      <c r="R212" s="230">
        <f>Q212*H212</f>
        <v>0</v>
      </c>
      <c r="S212" s="230">
        <v>0</v>
      </c>
      <c r="T212" s="231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2" t="s">
        <v>135</v>
      </c>
      <c r="AT212" s="232" t="s">
        <v>131</v>
      </c>
      <c r="AU212" s="232" t="s">
        <v>86</v>
      </c>
      <c r="AY212" s="18" t="s">
        <v>128</v>
      </c>
      <c r="BE212" s="233">
        <f>IF(N212="základní",J212,0)</f>
        <v>0</v>
      </c>
      <c r="BF212" s="233">
        <f>IF(N212="snížená",J212,0)</f>
        <v>0</v>
      </c>
      <c r="BG212" s="233">
        <f>IF(N212="zákl. přenesená",J212,0)</f>
        <v>0</v>
      </c>
      <c r="BH212" s="233">
        <f>IF(N212="sníž. přenesená",J212,0)</f>
        <v>0</v>
      </c>
      <c r="BI212" s="233">
        <f>IF(N212="nulová",J212,0)</f>
        <v>0</v>
      </c>
      <c r="BJ212" s="18" t="s">
        <v>84</v>
      </c>
      <c r="BK212" s="233">
        <f>ROUND(I212*H212,2)</f>
        <v>0</v>
      </c>
      <c r="BL212" s="18" t="s">
        <v>135</v>
      </c>
      <c r="BM212" s="232" t="s">
        <v>1169</v>
      </c>
    </row>
    <row r="213" s="14" customFormat="1">
      <c r="A213" s="14"/>
      <c r="B213" s="245"/>
      <c r="C213" s="246"/>
      <c r="D213" s="236" t="s">
        <v>137</v>
      </c>
      <c r="E213" s="247" t="s">
        <v>1</v>
      </c>
      <c r="F213" s="248" t="s">
        <v>1170</v>
      </c>
      <c r="G213" s="246"/>
      <c r="H213" s="249">
        <v>66</v>
      </c>
      <c r="I213" s="250"/>
      <c r="J213" s="246"/>
      <c r="K213" s="246"/>
      <c r="L213" s="251"/>
      <c r="M213" s="252"/>
      <c r="N213" s="253"/>
      <c r="O213" s="253"/>
      <c r="P213" s="253"/>
      <c r="Q213" s="253"/>
      <c r="R213" s="253"/>
      <c r="S213" s="253"/>
      <c r="T213" s="25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5" t="s">
        <v>137</v>
      </c>
      <c r="AU213" s="255" t="s">
        <v>86</v>
      </c>
      <c r="AV213" s="14" t="s">
        <v>86</v>
      </c>
      <c r="AW213" s="14" t="s">
        <v>32</v>
      </c>
      <c r="AX213" s="14" t="s">
        <v>84</v>
      </c>
      <c r="AY213" s="255" t="s">
        <v>128</v>
      </c>
    </row>
    <row r="214" s="2" customFormat="1" ht="55.5" customHeight="1">
      <c r="A214" s="39"/>
      <c r="B214" s="40"/>
      <c r="C214" s="220" t="s">
        <v>396</v>
      </c>
      <c r="D214" s="220" t="s">
        <v>131</v>
      </c>
      <c r="E214" s="221" t="s">
        <v>392</v>
      </c>
      <c r="F214" s="222" t="s">
        <v>393</v>
      </c>
      <c r="G214" s="223" t="s">
        <v>367</v>
      </c>
      <c r="H214" s="224">
        <v>51</v>
      </c>
      <c r="I214" s="225"/>
      <c r="J214" s="226">
        <f>ROUND(I214*H214,2)</f>
        <v>0</v>
      </c>
      <c r="K214" s="227"/>
      <c r="L214" s="45"/>
      <c r="M214" s="228" t="s">
        <v>1</v>
      </c>
      <c r="N214" s="229" t="s">
        <v>41</v>
      </c>
      <c r="O214" s="92"/>
      <c r="P214" s="230">
        <f>O214*H214</f>
        <v>0</v>
      </c>
      <c r="Q214" s="230">
        <v>0</v>
      </c>
      <c r="R214" s="230">
        <f>Q214*H214</f>
        <v>0</v>
      </c>
      <c r="S214" s="230">
        <v>0</v>
      </c>
      <c r="T214" s="231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2" t="s">
        <v>135</v>
      </c>
      <c r="AT214" s="232" t="s">
        <v>131</v>
      </c>
      <c r="AU214" s="232" t="s">
        <v>86</v>
      </c>
      <c r="AY214" s="18" t="s">
        <v>128</v>
      </c>
      <c r="BE214" s="233">
        <f>IF(N214="základní",J214,0)</f>
        <v>0</v>
      </c>
      <c r="BF214" s="233">
        <f>IF(N214="snížená",J214,0)</f>
        <v>0</v>
      </c>
      <c r="BG214" s="233">
        <f>IF(N214="zákl. přenesená",J214,0)</f>
        <v>0</v>
      </c>
      <c r="BH214" s="233">
        <f>IF(N214="sníž. přenesená",J214,0)</f>
        <v>0</v>
      </c>
      <c r="BI214" s="233">
        <f>IF(N214="nulová",J214,0)</f>
        <v>0</v>
      </c>
      <c r="BJ214" s="18" t="s">
        <v>84</v>
      </c>
      <c r="BK214" s="233">
        <f>ROUND(I214*H214,2)</f>
        <v>0</v>
      </c>
      <c r="BL214" s="18" t="s">
        <v>135</v>
      </c>
      <c r="BM214" s="232" t="s">
        <v>1171</v>
      </c>
    </row>
    <row r="215" s="14" customFormat="1">
      <c r="A215" s="14"/>
      <c r="B215" s="245"/>
      <c r="C215" s="246"/>
      <c r="D215" s="236" t="s">
        <v>137</v>
      </c>
      <c r="E215" s="247" t="s">
        <v>1</v>
      </c>
      <c r="F215" s="248" t="s">
        <v>1172</v>
      </c>
      <c r="G215" s="246"/>
      <c r="H215" s="249">
        <v>51</v>
      </c>
      <c r="I215" s="250"/>
      <c r="J215" s="246"/>
      <c r="K215" s="246"/>
      <c r="L215" s="251"/>
      <c r="M215" s="252"/>
      <c r="N215" s="253"/>
      <c r="O215" s="253"/>
      <c r="P215" s="253"/>
      <c r="Q215" s="253"/>
      <c r="R215" s="253"/>
      <c r="S215" s="253"/>
      <c r="T215" s="25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5" t="s">
        <v>137</v>
      </c>
      <c r="AU215" s="255" t="s">
        <v>86</v>
      </c>
      <c r="AV215" s="14" t="s">
        <v>86</v>
      </c>
      <c r="AW215" s="14" t="s">
        <v>32</v>
      </c>
      <c r="AX215" s="14" t="s">
        <v>84</v>
      </c>
      <c r="AY215" s="255" t="s">
        <v>128</v>
      </c>
    </row>
    <row r="216" s="2" customFormat="1" ht="55.5" customHeight="1">
      <c r="A216" s="39"/>
      <c r="B216" s="40"/>
      <c r="C216" s="220" t="s">
        <v>400</v>
      </c>
      <c r="D216" s="220" t="s">
        <v>131</v>
      </c>
      <c r="E216" s="221" t="s">
        <v>1173</v>
      </c>
      <c r="F216" s="222" t="s">
        <v>1174</v>
      </c>
      <c r="G216" s="223" t="s">
        <v>367</v>
      </c>
      <c r="H216" s="224">
        <v>9</v>
      </c>
      <c r="I216" s="225"/>
      <c r="J216" s="226">
        <f>ROUND(I216*H216,2)</f>
        <v>0</v>
      </c>
      <c r="K216" s="227"/>
      <c r="L216" s="45"/>
      <c r="M216" s="228" t="s">
        <v>1</v>
      </c>
      <c r="N216" s="229" t="s">
        <v>41</v>
      </c>
      <c r="O216" s="92"/>
      <c r="P216" s="230">
        <f>O216*H216</f>
        <v>0</v>
      </c>
      <c r="Q216" s="230">
        <v>0</v>
      </c>
      <c r="R216" s="230">
        <f>Q216*H216</f>
        <v>0</v>
      </c>
      <c r="S216" s="230">
        <v>0</v>
      </c>
      <c r="T216" s="231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2" t="s">
        <v>135</v>
      </c>
      <c r="AT216" s="232" t="s">
        <v>131</v>
      </c>
      <c r="AU216" s="232" t="s">
        <v>86</v>
      </c>
      <c r="AY216" s="18" t="s">
        <v>128</v>
      </c>
      <c r="BE216" s="233">
        <f>IF(N216="základní",J216,0)</f>
        <v>0</v>
      </c>
      <c r="BF216" s="233">
        <f>IF(N216="snížená",J216,0)</f>
        <v>0</v>
      </c>
      <c r="BG216" s="233">
        <f>IF(N216="zákl. přenesená",J216,0)</f>
        <v>0</v>
      </c>
      <c r="BH216" s="233">
        <f>IF(N216="sníž. přenesená",J216,0)</f>
        <v>0</v>
      </c>
      <c r="BI216" s="233">
        <f>IF(N216="nulová",J216,0)</f>
        <v>0</v>
      </c>
      <c r="BJ216" s="18" t="s">
        <v>84</v>
      </c>
      <c r="BK216" s="233">
        <f>ROUND(I216*H216,2)</f>
        <v>0</v>
      </c>
      <c r="BL216" s="18" t="s">
        <v>135</v>
      </c>
      <c r="BM216" s="232" t="s">
        <v>1175</v>
      </c>
    </row>
    <row r="217" s="14" customFormat="1">
      <c r="A217" s="14"/>
      <c r="B217" s="245"/>
      <c r="C217" s="246"/>
      <c r="D217" s="236" t="s">
        <v>137</v>
      </c>
      <c r="E217" s="247" t="s">
        <v>1</v>
      </c>
      <c r="F217" s="248" t="s">
        <v>1176</v>
      </c>
      <c r="G217" s="246"/>
      <c r="H217" s="249">
        <v>9</v>
      </c>
      <c r="I217" s="250"/>
      <c r="J217" s="246"/>
      <c r="K217" s="246"/>
      <c r="L217" s="251"/>
      <c r="M217" s="252"/>
      <c r="N217" s="253"/>
      <c r="O217" s="253"/>
      <c r="P217" s="253"/>
      <c r="Q217" s="253"/>
      <c r="R217" s="253"/>
      <c r="S217" s="253"/>
      <c r="T217" s="25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5" t="s">
        <v>137</v>
      </c>
      <c r="AU217" s="255" t="s">
        <v>86</v>
      </c>
      <c r="AV217" s="14" t="s">
        <v>86</v>
      </c>
      <c r="AW217" s="14" t="s">
        <v>32</v>
      </c>
      <c r="AX217" s="14" t="s">
        <v>84</v>
      </c>
      <c r="AY217" s="255" t="s">
        <v>128</v>
      </c>
    </row>
    <row r="218" s="2" customFormat="1" ht="55.5" customHeight="1">
      <c r="A218" s="39"/>
      <c r="B218" s="40"/>
      <c r="C218" s="220" t="s">
        <v>404</v>
      </c>
      <c r="D218" s="220" t="s">
        <v>131</v>
      </c>
      <c r="E218" s="221" t="s">
        <v>1177</v>
      </c>
      <c r="F218" s="222" t="s">
        <v>1178</v>
      </c>
      <c r="G218" s="223" t="s">
        <v>367</v>
      </c>
      <c r="H218" s="224">
        <v>3</v>
      </c>
      <c r="I218" s="225"/>
      <c r="J218" s="226">
        <f>ROUND(I218*H218,2)</f>
        <v>0</v>
      </c>
      <c r="K218" s="227"/>
      <c r="L218" s="45"/>
      <c r="M218" s="228" t="s">
        <v>1</v>
      </c>
      <c r="N218" s="229" t="s">
        <v>41</v>
      </c>
      <c r="O218" s="92"/>
      <c r="P218" s="230">
        <f>O218*H218</f>
        <v>0</v>
      </c>
      <c r="Q218" s="230">
        <v>0</v>
      </c>
      <c r="R218" s="230">
        <f>Q218*H218</f>
        <v>0</v>
      </c>
      <c r="S218" s="230">
        <v>0</v>
      </c>
      <c r="T218" s="231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2" t="s">
        <v>135</v>
      </c>
      <c r="AT218" s="232" t="s">
        <v>131</v>
      </c>
      <c r="AU218" s="232" t="s">
        <v>86</v>
      </c>
      <c r="AY218" s="18" t="s">
        <v>128</v>
      </c>
      <c r="BE218" s="233">
        <f>IF(N218="základní",J218,0)</f>
        <v>0</v>
      </c>
      <c r="BF218" s="233">
        <f>IF(N218="snížená",J218,0)</f>
        <v>0</v>
      </c>
      <c r="BG218" s="233">
        <f>IF(N218="zákl. přenesená",J218,0)</f>
        <v>0</v>
      </c>
      <c r="BH218" s="233">
        <f>IF(N218="sníž. přenesená",J218,0)</f>
        <v>0</v>
      </c>
      <c r="BI218" s="233">
        <f>IF(N218="nulová",J218,0)</f>
        <v>0</v>
      </c>
      <c r="BJ218" s="18" t="s">
        <v>84</v>
      </c>
      <c r="BK218" s="233">
        <f>ROUND(I218*H218,2)</f>
        <v>0</v>
      </c>
      <c r="BL218" s="18" t="s">
        <v>135</v>
      </c>
      <c r="BM218" s="232" t="s">
        <v>1179</v>
      </c>
    </row>
    <row r="219" s="14" customFormat="1">
      <c r="A219" s="14"/>
      <c r="B219" s="245"/>
      <c r="C219" s="246"/>
      <c r="D219" s="236" t="s">
        <v>137</v>
      </c>
      <c r="E219" s="247" t="s">
        <v>1</v>
      </c>
      <c r="F219" s="248" t="s">
        <v>1180</v>
      </c>
      <c r="G219" s="246"/>
      <c r="H219" s="249">
        <v>3</v>
      </c>
      <c r="I219" s="250"/>
      <c r="J219" s="246"/>
      <c r="K219" s="246"/>
      <c r="L219" s="251"/>
      <c r="M219" s="252"/>
      <c r="N219" s="253"/>
      <c r="O219" s="253"/>
      <c r="P219" s="253"/>
      <c r="Q219" s="253"/>
      <c r="R219" s="253"/>
      <c r="S219" s="253"/>
      <c r="T219" s="25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5" t="s">
        <v>137</v>
      </c>
      <c r="AU219" s="255" t="s">
        <v>86</v>
      </c>
      <c r="AV219" s="14" t="s">
        <v>86</v>
      </c>
      <c r="AW219" s="14" t="s">
        <v>32</v>
      </c>
      <c r="AX219" s="14" t="s">
        <v>84</v>
      </c>
      <c r="AY219" s="255" t="s">
        <v>128</v>
      </c>
    </row>
    <row r="220" s="2" customFormat="1" ht="55.5" customHeight="1">
      <c r="A220" s="39"/>
      <c r="B220" s="40"/>
      <c r="C220" s="220" t="s">
        <v>408</v>
      </c>
      <c r="D220" s="220" t="s">
        <v>131</v>
      </c>
      <c r="E220" s="221" t="s">
        <v>1181</v>
      </c>
      <c r="F220" s="222" t="s">
        <v>1182</v>
      </c>
      <c r="G220" s="223" t="s">
        <v>367</v>
      </c>
      <c r="H220" s="224">
        <v>3</v>
      </c>
      <c r="I220" s="225"/>
      <c r="J220" s="226">
        <f>ROUND(I220*H220,2)</f>
        <v>0</v>
      </c>
      <c r="K220" s="227"/>
      <c r="L220" s="45"/>
      <c r="M220" s="228" t="s">
        <v>1</v>
      </c>
      <c r="N220" s="229" t="s">
        <v>41</v>
      </c>
      <c r="O220" s="92"/>
      <c r="P220" s="230">
        <f>O220*H220</f>
        <v>0</v>
      </c>
      <c r="Q220" s="230">
        <v>0</v>
      </c>
      <c r="R220" s="230">
        <f>Q220*H220</f>
        <v>0</v>
      </c>
      <c r="S220" s="230">
        <v>0</v>
      </c>
      <c r="T220" s="231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2" t="s">
        <v>135</v>
      </c>
      <c r="AT220" s="232" t="s">
        <v>131</v>
      </c>
      <c r="AU220" s="232" t="s">
        <v>86</v>
      </c>
      <c r="AY220" s="18" t="s">
        <v>128</v>
      </c>
      <c r="BE220" s="233">
        <f>IF(N220="základní",J220,0)</f>
        <v>0</v>
      </c>
      <c r="BF220" s="233">
        <f>IF(N220="snížená",J220,0)</f>
        <v>0</v>
      </c>
      <c r="BG220" s="233">
        <f>IF(N220="zákl. přenesená",J220,0)</f>
        <v>0</v>
      </c>
      <c r="BH220" s="233">
        <f>IF(N220="sníž. přenesená",J220,0)</f>
        <v>0</v>
      </c>
      <c r="BI220" s="233">
        <f>IF(N220="nulová",J220,0)</f>
        <v>0</v>
      </c>
      <c r="BJ220" s="18" t="s">
        <v>84</v>
      </c>
      <c r="BK220" s="233">
        <f>ROUND(I220*H220,2)</f>
        <v>0</v>
      </c>
      <c r="BL220" s="18" t="s">
        <v>135</v>
      </c>
      <c r="BM220" s="232" t="s">
        <v>1183</v>
      </c>
    </row>
    <row r="221" s="14" customFormat="1">
      <c r="A221" s="14"/>
      <c r="B221" s="245"/>
      <c r="C221" s="246"/>
      <c r="D221" s="236" t="s">
        <v>137</v>
      </c>
      <c r="E221" s="247" t="s">
        <v>1</v>
      </c>
      <c r="F221" s="248" t="s">
        <v>1180</v>
      </c>
      <c r="G221" s="246"/>
      <c r="H221" s="249">
        <v>3</v>
      </c>
      <c r="I221" s="250"/>
      <c r="J221" s="246"/>
      <c r="K221" s="246"/>
      <c r="L221" s="251"/>
      <c r="M221" s="252"/>
      <c r="N221" s="253"/>
      <c r="O221" s="253"/>
      <c r="P221" s="253"/>
      <c r="Q221" s="253"/>
      <c r="R221" s="253"/>
      <c r="S221" s="253"/>
      <c r="T221" s="25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5" t="s">
        <v>137</v>
      </c>
      <c r="AU221" s="255" t="s">
        <v>86</v>
      </c>
      <c r="AV221" s="14" t="s">
        <v>86</v>
      </c>
      <c r="AW221" s="14" t="s">
        <v>32</v>
      </c>
      <c r="AX221" s="14" t="s">
        <v>84</v>
      </c>
      <c r="AY221" s="255" t="s">
        <v>128</v>
      </c>
    </row>
    <row r="222" s="2" customFormat="1" ht="24.15" customHeight="1">
      <c r="A222" s="39"/>
      <c r="B222" s="40"/>
      <c r="C222" s="220" t="s">
        <v>412</v>
      </c>
      <c r="D222" s="220" t="s">
        <v>131</v>
      </c>
      <c r="E222" s="221" t="s">
        <v>397</v>
      </c>
      <c r="F222" s="222" t="s">
        <v>398</v>
      </c>
      <c r="G222" s="223" t="s">
        <v>367</v>
      </c>
      <c r="H222" s="224">
        <v>22</v>
      </c>
      <c r="I222" s="225"/>
      <c r="J222" s="226">
        <f>ROUND(I222*H222,2)</f>
        <v>0</v>
      </c>
      <c r="K222" s="227"/>
      <c r="L222" s="45"/>
      <c r="M222" s="228" t="s">
        <v>1</v>
      </c>
      <c r="N222" s="229" t="s">
        <v>41</v>
      </c>
      <c r="O222" s="92"/>
      <c r="P222" s="230">
        <f>O222*H222</f>
        <v>0</v>
      </c>
      <c r="Q222" s="230">
        <v>9.0000000000000006E-05</v>
      </c>
      <c r="R222" s="230">
        <f>Q222*H222</f>
        <v>0.00198</v>
      </c>
      <c r="S222" s="230">
        <v>0</v>
      </c>
      <c r="T222" s="231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2" t="s">
        <v>135</v>
      </c>
      <c r="AT222" s="232" t="s">
        <v>131</v>
      </c>
      <c r="AU222" s="232" t="s">
        <v>86</v>
      </c>
      <c r="AY222" s="18" t="s">
        <v>128</v>
      </c>
      <c r="BE222" s="233">
        <f>IF(N222="základní",J222,0)</f>
        <v>0</v>
      </c>
      <c r="BF222" s="233">
        <f>IF(N222="snížená",J222,0)</f>
        <v>0</v>
      </c>
      <c r="BG222" s="233">
        <f>IF(N222="zákl. přenesená",J222,0)</f>
        <v>0</v>
      </c>
      <c r="BH222" s="233">
        <f>IF(N222="sníž. přenesená",J222,0)</f>
        <v>0</v>
      </c>
      <c r="BI222" s="233">
        <f>IF(N222="nulová",J222,0)</f>
        <v>0</v>
      </c>
      <c r="BJ222" s="18" t="s">
        <v>84</v>
      </c>
      <c r="BK222" s="233">
        <f>ROUND(I222*H222,2)</f>
        <v>0</v>
      </c>
      <c r="BL222" s="18" t="s">
        <v>135</v>
      </c>
      <c r="BM222" s="232" t="s">
        <v>1184</v>
      </c>
    </row>
    <row r="223" s="14" customFormat="1">
      <c r="A223" s="14"/>
      <c r="B223" s="245"/>
      <c r="C223" s="246"/>
      <c r="D223" s="236" t="s">
        <v>137</v>
      </c>
      <c r="E223" s="247" t="s">
        <v>1</v>
      </c>
      <c r="F223" s="248" t="s">
        <v>1157</v>
      </c>
      <c r="G223" s="246"/>
      <c r="H223" s="249">
        <v>22</v>
      </c>
      <c r="I223" s="250"/>
      <c r="J223" s="246"/>
      <c r="K223" s="246"/>
      <c r="L223" s="251"/>
      <c r="M223" s="252"/>
      <c r="N223" s="253"/>
      <c r="O223" s="253"/>
      <c r="P223" s="253"/>
      <c r="Q223" s="253"/>
      <c r="R223" s="253"/>
      <c r="S223" s="253"/>
      <c r="T223" s="25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5" t="s">
        <v>137</v>
      </c>
      <c r="AU223" s="255" t="s">
        <v>86</v>
      </c>
      <c r="AV223" s="14" t="s">
        <v>86</v>
      </c>
      <c r="AW223" s="14" t="s">
        <v>32</v>
      </c>
      <c r="AX223" s="14" t="s">
        <v>84</v>
      </c>
      <c r="AY223" s="255" t="s">
        <v>128</v>
      </c>
    </row>
    <row r="224" s="2" customFormat="1" ht="24.15" customHeight="1">
      <c r="A224" s="39"/>
      <c r="B224" s="40"/>
      <c r="C224" s="220" t="s">
        <v>416</v>
      </c>
      <c r="D224" s="220" t="s">
        <v>131</v>
      </c>
      <c r="E224" s="221" t="s">
        <v>401</v>
      </c>
      <c r="F224" s="222" t="s">
        <v>402</v>
      </c>
      <c r="G224" s="223" t="s">
        <v>367</v>
      </c>
      <c r="H224" s="224">
        <v>17</v>
      </c>
      <c r="I224" s="225"/>
      <c r="J224" s="226">
        <f>ROUND(I224*H224,2)</f>
        <v>0</v>
      </c>
      <c r="K224" s="227"/>
      <c r="L224" s="45"/>
      <c r="M224" s="228" t="s">
        <v>1</v>
      </c>
      <c r="N224" s="229" t="s">
        <v>41</v>
      </c>
      <c r="O224" s="92"/>
      <c r="P224" s="230">
        <f>O224*H224</f>
        <v>0</v>
      </c>
      <c r="Q224" s="230">
        <v>0.00018000000000000001</v>
      </c>
      <c r="R224" s="230">
        <f>Q224*H224</f>
        <v>0.0030600000000000002</v>
      </c>
      <c r="S224" s="230">
        <v>0</v>
      </c>
      <c r="T224" s="231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2" t="s">
        <v>135</v>
      </c>
      <c r="AT224" s="232" t="s">
        <v>131</v>
      </c>
      <c r="AU224" s="232" t="s">
        <v>86</v>
      </c>
      <c r="AY224" s="18" t="s">
        <v>128</v>
      </c>
      <c r="BE224" s="233">
        <f>IF(N224="základní",J224,0)</f>
        <v>0</v>
      </c>
      <c r="BF224" s="233">
        <f>IF(N224="snížená",J224,0)</f>
        <v>0</v>
      </c>
      <c r="BG224" s="233">
        <f>IF(N224="zákl. přenesená",J224,0)</f>
        <v>0</v>
      </c>
      <c r="BH224" s="233">
        <f>IF(N224="sníž. přenesená",J224,0)</f>
        <v>0</v>
      </c>
      <c r="BI224" s="233">
        <f>IF(N224="nulová",J224,0)</f>
        <v>0</v>
      </c>
      <c r="BJ224" s="18" t="s">
        <v>84</v>
      </c>
      <c r="BK224" s="233">
        <f>ROUND(I224*H224,2)</f>
        <v>0</v>
      </c>
      <c r="BL224" s="18" t="s">
        <v>135</v>
      </c>
      <c r="BM224" s="232" t="s">
        <v>1185</v>
      </c>
    </row>
    <row r="225" s="14" customFormat="1">
      <c r="A225" s="14"/>
      <c r="B225" s="245"/>
      <c r="C225" s="246"/>
      <c r="D225" s="236" t="s">
        <v>137</v>
      </c>
      <c r="E225" s="247" t="s">
        <v>1</v>
      </c>
      <c r="F225" s="248" t="s">
        <v>1159</v>
      </c>
      <c r="G225" s="246"/>
      <c r="H225" s="249">
        <v>17</v>
      </c>
      <c r="I225" s="250"/>
      <c r="J225" s="246"/>
      <c r="K225" s="246"/>
      <c r="L225" s="251"/>
      <c r="M225" s="252"/>
      <c r="N225" s="253"/>
      <c r="O225" s="253"/>
      <c r="P225" s="253"/>
      <c r="Q225" s="253"/>
      <c r="R225" s="253"/>
      <c r="S225" s="253"/>
      <c r="T225" s="25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5" t="s">
        <v>137</v>
      </c>
      <c r="AU225" s="255" t="s">
        <v>86</v>
      </c>
      <c r="AV225" s="14" t="s">
        <v>86</v>
      </c>
      <c r="AW225" s="14" t="s">
        <v>32</v>
      </c>
      <c r="AX225" s="14" t="s">
        <v>84</v>
      </c>
      <c r="AY225" s="255" t="s">
        <v>128</v>
      </c>
    </row>
    <row r="226" s="2" customFormat="1" ht="24.15" customHeight="1">
      <c r="A226" s="39"/>
      <c r="B226" s="40"/>
      <c r="C226" s="220" t="s">
        <v>422</v>
      </c>
      <c r="D226" s="220" t="s">
        <v>131</v>
      </c>
      <c r="E226" s="221" t="s">
        <v>1186</v>
      </c>
      <c r="F226" s="222" t="s">
        <v>1187</v>
      </c>
      <c r="G226" s="223" t="s">
        <v>367</v>
      </c>
      <c r="H226" s="224">
        <v>4</v>
      </c>
      <c r="I226" s="225"/>
      <c r="J226" s="226">
        <f>ROUND(I226*H226,2)</f>
        <v>0</v>
      </c>
      <c r="K226" s="227"/>
      <c r="L226" s="45"/>
      <c r="M226" s="228" t="s">
        <v>1</v>
      </c>
      <c r="N226" s="229" t="s">
        <v>41</v>
      </c>
      <c r="O226" s="92"/>
      <c r="P226" s="230">
        <f>O226*H226</f>
        <v>0</v>
      </c>
      <c r="Q226" s="230">
        <v>0.00036000000000000002</v>
      </c>
      <c r="R226" s="230">
        <f>Q226*H226</f>
        <v>0.0014400000000000001</v>
      </c>
      <c r="S226" s="230">
        <v>0</v>
      </c>
      <c r="T226" s="231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2" t="s">
        <v>135</v>
      </c>
      <c r="AT226" s="232" t="s">
        <v>131</v>
      </c>
      <c r="AU226" s="232" t="s">
        <v>86</v>
      </c>
      <c r="AY226" s="18" t="s">
        <v>128</v>
      </c>
      <c r="BE226" s="233">
        <f>IF(N226="základní",J226,0)</f>
        <v>0</v>
      </c>
      <c r="BF226" s="233">
        <f>IF(N226="snížená",J226,0)</f>
        <v>0</v>
      </c>
      <c r="BG226" s="233">
        <f>IF(N226="zákl. přenesená",J226,0)</f>
        <v>0</v>
      </c>
      <c r="BH226" s="233">
        <f>IF(N226="sníž. přenesená",J226,0)</f>
        <v>0</v>
      </c>
      <c r="BI226" s="233">
        <f>IF(N226="nulová",J226,0)</f>
        <v>0</v>
      </c>
      <c r="BJ226" s="18" t="s">
        <v>84</v>
      </c>
      <c r="BK226" s="233">
        <f>ROUND(I226*H226,2)</f>
        <v>0</v>
      </c>
      <c r="BL226" s="18" t="s">
        <v>135</v>
      </c>
      <c r="BM226" s="232" t="s">
        <v>1188</v>
      </c>
    </row>
    <row r="227" s="14" customFormat="1">
      <c r="A227" s="14"/>
      <c r="B227" s="245"/>
      <c r="C227" s="246"/>
      <c r="D227" s="236" t="s">
        <v>137</v>
      </c>
      <c r="E227" s="247" t="s">
        <v>1</v>
      </c>
      <c r="F227" s="248" t="s">
        <v>1189</v>
      </c>
      <c r="G227" s="246"/>
      <c r="H227" s="249">
        <v>4</v>
      </c>
      <c r="I227" s="250"/>
      <c r="J227" s="246"/>
      <c r="K227" s="246"/>
      <c r="L227" s="251"/>
      <c r="M227" s="252"/>
      <c r="N227" s="253"/>
      <c r="O227" s="253"/>
      <c r="P227" s="253"/>
      <c r="Q227" s="253"/>
      <c r="R227" s="253"/>
      <c r="S227" s="253"/>
      <c r="T227" s="25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5" t="s">
        <v>137</v>
      </c>
      <c r="AU227" s="255" t="s">
        <v>86</v>
      </c>
      <c r="AV227" s="14" t="s">
        <v>86</v>
      </c>
      <c r="AW227" s="14" t="s">
        <v>32</v>
      </c>
      <c r="AX227" s="14" t="s">
        <v>84</v>
      </c>
      <c r="AY227" s="255" t="s">
        <v>128</v>
      </c>
    </row>
    <row r="228" s="2" customFormat="1" ht="21.75" customHeight="1">
      <c r="A228" s="39"/>
      <c r="B228" s="40"/>
      <c r="C228" s="220" t="s">
        <v>427</v>
      </c>
      <c r="D228" s="220" t="s">
        <v>131</v>
      </c>
      <c r="E228" s="221" t="s">
        <v>1190</v>
      </c>
      <c r="F228" s="222" t="s">
        <v>1191</v>
      </c>
      <c r="G228" s="223" t="s">
        <v>367</v>
      </c>
      <c r="H228" s="224">
        <v>1</v>
      </c>
      <c r="I228" s="225"/>
      <c r="J228" s="226">
        <f>ROUND(I228*H228,2)</f>
        <v>0</v>
      </c>
      <c r="K228" s="227"/>
      <c r="L228" s="45"/>
      <c r="M228" s="228" t="s">
        <v>1</v>
      </c>
      <c r="N228" s="229" t="s">
        <v>41</v>
      </c>
      <c r="O228" s="92"/>
      <c r="P228" s="230">
        <f>O228*H228</f>
        <v>0</v>
      </c>
      <c r="Q228" s="230">
        <v>0.00052999999999999998</v>
      </c>
      <c r="R228" s="230">
        <f>Q228*H228</f>
        <v>0.00052999999999999998</v>
      </c>
      <c r="S228" s="230">
        <v>0</v>
      </c>
      <c r="T228" s="231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2" t="s">
        <v>135</v>
      </c>
      <c r="AT228" s="232" t="s">
        <v>131</v>
      </c>
      <c r="AU228" s="232" t="s">
        <v>86</v>
      </c>
      <c r="AY228" s="18" t="s">
        <v>128</v>
      </c>
      <c r="BE228" s="233">
        <f>IF(N228="základní",J228,0)</f>
        <v>0</v>
      </c>
      <c r="BF228" s="233">
        <f>IF(N228="snížená",J228,0)</f>
        <v>0</v>
      </c>
      <c r="BG228" s="233">
        <f>IF(N228="zákl. přenesená",J228,0)</f>
        <v>0</v>
      </c>
      <c r="BH228" s="233">
        <f>IF(N228="sníž. přenesená",J228,0)</f>
        <v>0</v>
      </c>
      <c r="BI228" s="233">
        <f>IF(N228="nulová",J228,0)</f>
        <v>0</v>
      </c>
      <c r="BJ228" s="18" t="s">
        <v>84</v>
      </c>
      <c r="BK228" s="233">
        <f>ROUND(I228*H228,2)</f>
        <v>0</v>
      </c>
      <c r="BL228" s="18" t="s">
        <v>135</v>
      </c>
      <c r="BM228" s="232" t="s">
        <v>1192</v>
      </c>
    </row>
    <row r="229" s="14" customFormat="1">
      <c r="A229" s="14"/>
      <c r="B229" s="245"/>
      <c r="C229" s="246"/>
      <c r="D229" s="236" t="s">
        <v>137</v>
      </c>
      <c r="E229" s="247" t="s">
        <v>1</v>
      </c>
      <c r="F229" s="248" t="s">
        <v>84</v>
      </c>
      <c r="G229" s="246"/>
      <c r="H229" s="249">
        <v>1</v>
      </c>
      <c r="I229" s="250"/>
      <c r="J229" s="246"/>
      <c r="K229" s="246"/>
      <c r="L229" s="251"/>
      <c r="M229" s="252"/>
      <c r="N229" s="253"/>
      <c r="O229" s="253"/>
      <c r="P229" s="253"/>
      <c r="Q229" s="253"/>
      <c r="R229" s="253"/>
      <c r="S229" s="253"/>
      <c r="T229" s="25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5" t="s">
        <v>137</v>
      </c>
      <c r="AU229" s="255" t="s">
        <v>86</v>
      </c>
      <c r="AV229" s="14" t="s">
        <v>86</v>
      </c>
      <c r="AW229" s="14" t="s">
        <v>32</v>
      </c>
      <c r="AX229" s="14" t="s">
        <v>84</v>
      </c>
      <c r="AY229" s="255" t="s">
        <v>128</v>
      </c>
    </row>
    <row r="230" s="2" customFormat="1" ht="55.5" customHeight="1">
      <c r="A230" s="39"/>
      <c r="B230" s="40"/>
      <c r="C230" s="220" t="s">
        <v>432</v>
      </c>
      <c r="D230" s="220" t="s">
        <v>131</v>
      </c>
      <c r="E230" s="221" t="s">
        <v>405</v>
      </c>
      <c r="F230" s="222" t="s">
        <v>406</v>
      </c>
      <c r="G230" s="223" t="s">
        <v>320</v>
      </c>
      <c r="H230" s="224">
        <v>5</v>
      </c>
      <c r="I230" s="225"/>
      <c r="J230" s="226">
        <f>ROUND(I230*H230,2)</f>
        <v>0</v>
      </c>
      <c r="K230" s="227"/>
      <c r="L230" s="45"/>
      <c r="M230" s="228" t="s">
        <v>1</v>
      </c>
      <c r="N230" s="229" t="s">
        <v>41</v>
      </c>
      <c r="O230" s="92"/>
      <c r="P230" s="230">
        <f>O230*H230</f>
        <v>0</v>
      </c>
      <c r="Q230" s="230">
        <v>0</v>
      </c>
      <c r="R230" s="230">
        <f>Q230*H230</f>
        <v>0</v>
      </c>
      <c r="S230" s="230">
        <v>0.47999999999999998</v>
      </c>
      <c r="T230" s="231">
        <f>S230*H230</f>
        <v>2.3999999999999999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2" t="s">
        <v>135</v>
      </c>
      <c r="AT230" s="232" t="s">
        <v>131</v>
      </c>
      <c r="AU230" s="232" t="s">
        <v>86</v>
      </c>
      <c r="AY230" s="18" t="s">
        <v>128</v>
      </c>
      <c r="BE230" s="233">
        <f>IF(N230="základní",J230,0)</f>
        <v>0</v>
      </c>
      <c r="BF230" s="233">
        <f>IF(N230="snížená",J230,0)</f>
        <v>0</v>
      </c>
      <c r="BG230" s="233">
        <f>IF(N230="zákl. přenesená",J230,0)</f>
        <v>0</v>
      </c>
      <c r="BH230" s="233">
        <f>IF(N230="sníž. přenesená",J230,0)</f>
        <v>0</v>
      </c>
      <c r="BI230" s="233">
        <f>IF(N230="nulová",J230,0)</f>
        <v>0</v>
      </c>
      <c r="BJ230" s="18" t="s">
        <v>84</v>
      </c>
      <c r="BK230" s="233">
        <f>ROUND(I230*H230,2)</f>
        <v>0</v>
      </c>
      <c r="BL230" s="18" t="s">
        <v>135</v>
      </c>
      <c r="BM230" s="232" t="s">
        <v>1193</v>
      </c>
    </row>
    <row r="231" s="14" customFormat="1">
      <c r="A231" s="14"/>
      <c r="B231" s="245"/>
      <c r="C231" s="246"/>
      <c r="D231" s="236" t="s">
        <v>137</v>
      </c>
      <c r="E231" s="247" t="s">
        <v>1</v>
      </c>
      <c r="F231" s="248" t="s">
        <v>127</v>
      </c>
      <c r="G231" s="246"/>
      <c r="H231" s="249">
        <v>5</v>
      </c>
      <c r="I231" s="250"/>
      <c r="J231" s="246"/>
      <c r="K231" s="246"/>
      <c r="L231" s="251"/>
      <c r="M231" s="252"/>
      <c r="N231" s="253"/>
      <c r="O231" s="253"/>
      <c r="P231" s="253"/>
      <c r="Q231" s="253"/>
      <c r="R231" s="253"/>
      <c r="S231" s="253"/>
      <c r="T231" s="25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5" t="s">
        <v>137</v>
      </c>
      <c r="AU231" s="255" t="s">
        <v>86</v>
      </c>
      <c r="AV231" s="14" t="s">
        <v>86</v>
      </c>
      <c r="AW231" s="14" t="s">
        <v>32</v>
      </c>
      <c r="AX231" s="14" t="s">
        <v>84</v>
      </c>
      <c r="AY231" s="255" t="s">
        <v>128</v>
      </c>
    </row>
    <row r="232" s="2" customFormat="1" ht="78" customHeight="1">
      <c r="A232" s="39"/>
      <c r="B232" s="40"/>
      <c r="C232" s="220" t="s">
        <v>437</v>
      </c>
      <c r="D232" s="220" t="s">
        <v>131</v>
      </c>
      <c r="E232" s="221" t="s">
        <v>409</v>
      </c>
      <c r="F232" s="222" t="s">
        <v>410</v>
      </c>
      <c r="G232" s="223" t="s">
        <v>320</v>
      </c>
      <c r="H232" s="224">
        <v>104</v>
      </c>
      <c r="I232" s="225"/>
      <c r="J232" s="226">
        <f>ROUND(I232*H232,2)</f>
        <v>0</v>
      </c>
      <c r="K232" s="227"/>
      <c r="L232" s="45"/>
      <c r="M232" s="228" t="s">
        <v>1</v>
      </c>
      <c r="N232" s="229" t="s">
        <v>41</v>
      </c>
      <c r="O232" s="92"/>
      <c r="P232" s="230">
        <f>O232*H232</f>
        <v>0</v>
      </c>
      <c r="Q232" s="230">
        <v>0</v>
      </c>
      <c r="R232" s="230">
        <f>Q232*H232</f>
        <v>0</v>
      </c>
      <c r="S232" s="230">
        <v>0.255</v>
      </c>
      <c r="T232" s="231">
        <f>S232*H232</f>
        <v>26.52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2" t="s">
        <v>135</v>
      </c>
      <c r="AT232" s="232" t="s">
        <v>131</v>
      </c>
      <c r="AU232" s="232" t="s">
        <v>86</v>
      </c>
      <c r="AY232" s="18" t="s">
        <v>128</v>
      </c>
      <c r="BE232" s="233">
        <f>IF(N232="základní",J232,0)</f>
        <v>0</v>
      </c>
      <c r="BF232" s="233">
        <f>IF(N232="snížená",J232,0)</f>
        <v>0</v>
      </c>
      <c r="BG232" s="233">
        <f>IF(N232="zákl. přenesená",J232,0)</f>
        <v>0</v>
      </c>
      <c r="BH232" s="233">
        <f>IF(N232="sníž. přenesená",J232,0)</f>
        <v>0</v>
      </c>
      <c r="BI232" s="233">
        <f>IF(N232="nulová",J232,0)</f>
        <v>0</v>
      </c>
      <c r="BJ232" s="18" t="s">
        <v>84</v>
      </c>
      <c r="BK232" s="233">
        <f>ROUND(I232*H232,2)</f>
        <v>0</v>
      </c>
      <c r="BL232" s="18" t="s">
        <v>135</v>
      </c>
      <c r="BM232" s="232" t="s">
        <v>1194</v>
      </c>
    </row>
    <row r="233" s="14" customFormat="1">
      <c r="A233" s="14"/>
      <c r="B233" s="245"/>
      <c r="C233" s="246"/>
      <c r="D233" s="236" t="s">
        <v>137</v>
      </c>
      <c r="E233" s="247" t="s">
        <v>1</v>
      </c>
      <c r="F233" s="248" t="s">
        <v>1195</v>
      </c>
      <c r="G233" s="246"/>
      <c r="H233" s="249">
        <v>104</v>
      </c>
      <c r="I233" s="250"/>
      <c r="J233" s="246"/>
      <c r="K233" s="246"/>
      <c r="L233" s="251"/>
      <c r="M233" s="252"/>
      <c r="N233" s="253"/>
      <c r="O233" s="253"/>
      <c r="P233" s="253"/>
      <c r="Q233" s="253"/>
      <c r="R233" s="253"/>
      <c r="S233" s="253"/>
      <c r="T233" s="25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5" t="s">
        <v>137</v>
      </c>
      <c r="AU233" s="255" t="s">
        <v>86</v>
      </c>
      <c r="AV233" s="14" t="s">
        <v>86</v>
      </c>
      <c r="AW233" s="14" t="s">
        <v>32</v>
      </c>
      <c r="AX233" s="14" t="s">
        <v>84</v>
      </c>
      <c r="AY233" s="255" t="s">
        <v>128</v>
      </c>
    </row>
    <row r="234" s="2" customFormat="1" ht="66.75" customHeight="1">
      <c r="A234" s="39"/>
      <c r="B234" s="40"/>
      <c r="C234" s="220" t="s">
        <v>441</v>
      </c>
      <c r="D234" s="220" t="s">
        <v>131</v>
      </c>
      <c r="E234" s="221" t="s">
        <v>413</v>
      </c>
      <c r="F234" s="222" t="s">
        <v>414</v>
      </c>
      <c r="G234" s="223" t="s">
        <v>320</v>
      </c>
      <c r="H234" s="224">
        <v>8</v>
      </c>
      <c r="I234" s="225"/>
      <c r="J234" s="226">
        <f>ROUND(I234*H234,2)</f>
        <v>0</v>
      </c>
      <c r="K234" s="227"/>
      <c r="L234" s="45"/>
      <c r="M234" s="228" t="s">
        <v>1</v>
      </c>
      <c r="N234" s="229" t="s">
        <v>41</v>
      </c>
      <c r="O234" s="92"/>
      <c r="P234" s="230">
        <f>O234*H234</f>
        <v>0</v>
      </c>
      <c r="Q234" s="230">
        <v>0</v>
      </c>
      <c r="R234" s="230">
        <f>Q234*H234</f>
        <v>0</v>
      </c>
      <c r="S234" s="230">
        <v>0.32000000000000001</v>
      </c>
      <c r="T234" s="231">
        <f>S234*H234</f>
        <v>2.5600000000000001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2" t="s">
        <v>135</v>
      </c>
      <c r="AT234" s="232" t="s">
        <v>131</v>
      </c>
      <c r="AU234" s="232" t="s">
        <v>86</v>
      </c>
      <c r="AY234" s="18" t="s">
        <v>128</v>
      </c>
      <c r="BE234" s="233">
        <f>IF(N234="základní",J234,0)</f>
        <v>0</v>
      </c>
      <c r="BF234" s="233">
        <f>IF(N234="snížená",J234,0)</f>
        <v>0</v>
      </c>
      <c r="BG234" s="233">
        <f>IF(N234="zákl. přenesená",J234,0)</f>
        <v>0</v>
      </c>
      <c r="BH234" s="233">
        <f>IF(N234="sníž. přenesená",J234,0)</f>
        <v>0</v>
      </c>
      <c r="BI234" s="233">
        <f>IF(N234="nulová",J234,0)</f>
        <v>0</v>
      </c>
      <c r="BJ234" s="18" t="s">
        <v>84</v>
      </c>
      <c r="BK234" s="233">
        <f>ROUND(I234*H234,2)</f>
        <v>0</v>
      </c>
      <c r="BL234" s="18" t="s">
        <v>135</v>
      </c>
      <c r="BM234" s="232" t="s">
        <v>1196</v>
      </c>
    </row>
    <row r="235" s="14" customFormat="1">
      <c r="A235" s="14"/>
      <c r="B235" s="245"/>
      <c r="C235" s="246"/>
      <c r="D235" s="236" t="s">
        <v>137</v>
      </c>
      <c r="E235" s="247" t="s">
        <v>1</v>
      </c>
      <c r="F235" s="248" t="s">
        <v>175</v>
      </c>
      <c r="G235" s="246"/>
      <c r="H235" s="249">
        <v>8</v>
      </c>
      <c r="I235" s="250"/>
      <c r="J235" s="246"/>
      <c r="K235" s="246"/>
      <c r="L235" s="251"/>
      <c r="M235" s="252"/>
      <c r="N235" s="253"/>
      <c r="O235" s="253"/>
      <c r="P235" s="253"/>
      <c r="Q235" s="253"/>
      <c r="R235" s="253"/>
      <c r="S235" s="253"/>
      <c r="T235" s="254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5" t="s">
        <v>137</v>
      </c>
      <c r="AU235" s="255" t="s">
        <v>86</v>
      </c>
      <c r="AV235" s="14" t="s">
        <v>86</v>
      </c>
      <c r="AW235" s="14" t="s">
        <v>32</v>
      </c>
      <c r="AX235" s="14" t="s">
        <v>84</v>
      </c>
      <c r="AY235" s="255" t="s">
        <v>128</v>
      </c>
    </row>
    <row r="236" s="2" customFormat="1" ht="66.75" customHeight="1">
      <c r="A236" s="39"/>
      <c r="B236" s="40"/>
      <c r="C236" s="220" t="s">
        <v>446</v>
      </c>
      <c r="D236" s="220" t="s">
        <v>131</v>
      </c>
      <c r="E236" s="221" t="s">
        <v>417</v>
      </c>
      <c r="F236" s="222" t="s">
        <v>418</v>
      </c>
      <c r="G236" s="223" t="s">
        <v>320</v>
      </c>
      <c r="H236" s="224">
        <v>200</v>
      </c>
      <c r="I236" s="225"/>
      <c r="J236" s="226">
        <f>ROUND(I236*H236,2)</f>
        <v>0</v>
      </c>
      <c r="K236" s="227"/>
      <c r="L236" s="45"/>
      <c r="M236" s="228" t="s">
        <v>1</v>
      </c>
      <c r="N236" s="229" t="s">
        <v>41</v>
      </c>
      <c r="O236" s="92"/>
      <c r="P236" s="230">
        <f>O236*H236</f>
        <v>0</v>
      </c>
      <c r="Q236" s="230">
        <v>0</v>
      </c>
      <c r="R236" s="230">
        <f>Q236*H236</f>
        <v>0</v>
      </c>
      <c r="S236" s="230">
        <v>0.41699999999999998</v>
      </c>
      <c r="T236" s="231">
        <f>S236*H236</f>
        <v>83.399999999999991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2" t="s">
        <v>135</v>
      </c>
      <c r="AT236" s="232" t="s">
        <v>131</v>
      </c>
      <c r="AU236" s="232" t="s">
        <v>86</v>
      </c>
      <c r="AY236" s="18" t="s">
        <v>128</v>
      </c>
      <c r="BE236" s="233">
        <f>IF(N236="základní",J236,0)</f>
        <v>0</v>
      </c>
      <c r="BF236" s="233">
        <f>IF(N236="snížená",J236,0)</f>
        <v>0</v>
      </c>
      <c r="BG236" s="233">
        <f>IF(N236="zákl. přenesená",J236,0)</f>
        <v>0</v>
      </c>
      <c r="BH236" s="233">
        <f>IF(N236="sníž. přenesená",J236,0)</f>
        <v>0</v>
      </c>
      <c r="BI236" s="233">
        <f>IF(N236="nulová",J236,0)</f>
        <v>0</v>
      </c>
      <c r="BJ236" s="18" t="s">
        <v>84</v>
      </c>
      <c r="BK236" s="233">
        <f>ROUND(I236*H236,2)</f>
        <v>0</v>
      </c>
      <c r="BL236" s="18" t="s">
        <v>135</v>
      </c>
      <c r="BM236" s="232" t="s">
        <v>1197</v>
      </c>
    </row>
    <row r="237" s="13" customFormat="1">
      <c r="A237" s="13"/>
      <c r="B237" s="234"/>
      <c r="C237" s="235"/>
      <c r="D237" s="236" t="s">
        <v>137</v>
      </c>
      <c r="E237" s="237" t="s">
        <v>1</v>
      </c>
      <c r="F237" s="238" t="s">
        <v>420</v>
      </c>
      <c r="G237" s="235"/>
      <c r="H237" s="237" t="s">
        <v>1</v>
      </c>
      <c r="I237" s="239"/>
      <c r="J237" s="235"/>
      <c r="K237" s="235"/>
      <c r="L237" s="240"/>
      <c r="M237" s="241"/>
      <c r="N237" s="242"/>
      <c r="O237" s="242"/>
      <c r="P237" s="242"/>
      <c r="Q237" s="242"/>
      <c r="R237" s="242"/>
      <c r="S237" s="242"/>
      <c r="T237" s="24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4" t="s">
        <v>137</v>
      </c>
      <c r="AU237" s="244" t="s">
        <v>86</v>
      </c>
      <c r="AV237" s="13" t="s">
        <v>84</v>
      </c>
      <c r="AW237" s="13" t="s">
        <v>32</v>
      </c>
      <c r="AX237" s="13" t="s">
        <v>76</v>
      </c>
      <c r="AY237" s="244" t="s">
        <v>128</v>
      </c>
    </row>
    <row r="238" s="14" customFormat="1">
      <c r="A238" s="14"/>
      <c r="B238" s="245"/>
      <c r="C238" s="246"/>
      <c r="D238" s="236" t="s">
        <v>137</v>
      </c>
      <c r="E238" s="247" t="s">
        <v>1</v>
      </c>
      <c r="F238" s="248" t="s">
        <v>1198</v>
      </c>
      <c r="G238" s="246"/>
      <c r="H238" s="249">
        <v>200</v>
      </c>
      <c r="I238" s="250"/>
      <c r="J238" s="246"/>
      <c r="K238" s="246"/>
      <c r="L238" s="251"/>
      <c r="M238" s="252"/>
      <c r="N238" s="253"/>
      <c r="O238" s="253"/>
      <c r="P238" s="253"/>
      <c r="Q238" s="253"/>
      <c r="R238" s="253"/>
      <c r="S238" s="253"/>
      <c r="T238" s="25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5" t="s">
        <v>137</v>
      </c>
      <c r="AU238" s="255" t="s">
        <v>86</v>
      </c>
      <c r="AV238" s="14" t="s">
        <v>86</v>
      </c>
      <c r="AW238" s="14" t="s">
        <v>32</v>
      </c>
      <c r="AX238" s="14" t="s">
        <v>84</v>
      </c>
      <c r="AY238" s="255" t="s">
        <v>128</v>
      </c>
    </row>
    <row r="239" s="2" customFormat="1" ht="66.75" customHeight="1">
      <c r="A239" s="39"/>
      <c r="B239" s="40"/>
      <c r="C239" s="220" t="s">
        <v>452</v>
      </c>
      <c r="D239" s="220" t="s">
        <v>131</v>
      </c>
      <c r="E239" s="221" t="s">
        <v>1199</v>
      </c>
      <c r="F239" s="222" t="s">
        <v>1200</v>
      </c>
      <c r="G239" s="223" t="s">
        <v>320</v>
      </c>
      <c r="H239" s="224">
        <v>52</v>
      </c>
      <c r="I239" s="225"/>
      <c r="J239" s="226">
        <f>ROUND(I239*H239,2)</f>
        <v>0</v>
      </c>
      <c r="K239" s="227"/>
      <c r="L239" s="45"/>
      <c r="M239" s="228" t="s">
        <v>1</v>
      </c>
      <c r="N239" s="229" t="s">
        <v>41</v>
      </c>
      <c r="O239" s="92"/>
      <c r="P239" s="230">
        <f>O239*H239</f>
        <v>0</v>
      </c>
      <c r="Q239" s="230">
        <v>0</v>
      </c>
      <c r="R239" s="230">
        <f>Q239*H239</f>
        <v>0</v>
      </c>
      <c r="S239" s="230">
        <v>0.32500000000000001</v>
      </c>
      <c r="T239" s="231">
        <f>S239*H239</f>
        <v>16.900000000000002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2" t="s">
        <v>135</v>
      </c>
      <c r="AT239" s="232" t="s">
        <v>131</v>
      </c>
      <c r="AU239" s="232" t="s">
        <v>86</v>
      </c>
      <c r="AY239" s="18" t="s">
        <v>128</v>
      </c>
      <c r="BE239" s="233">
        <f>IF(N239="základní",J239,0)</f>
        <v>0</v>
      </c>
      <c r="BF239" s="233">
        <f>IF(N239="snížená",J239,0)</f>
        <v>0</v>
      </c>
      <c r="BG239" s="233">
        <f>IF(N239="zákl. přenesená",J239,0)</f>
        <v>0</v>
      </c>
      <c r="BH239" s="233">
        <f>IF(N239="sníž. přenesená",J239,0)</f>
        <v>0</v>
      </c>
      <c r="BI239" s="233">
        <f>IF(N239="nulová",J239,0)</f>
        <v>0</v>
      </c>
      <c r="BJ239" s="18" t="s">
        <v>84</v>
      </c>
      <c r="BK239" s="233">
        <f>ROUND(I239*H239,2)</f>
        <v>0</v>
      </c>
      <c r="BL239" s="18" t="s">
        <v>135</v>
      </c>
      <c r="BM239" s="232" t="s">
        <v>1201</v>
      </c>
    </row>
    <row r="240" s="14" customFormat="1">
      <c r="A240" s="14"/>
      <c r="B240" s="245"/>
      <c r="C240" s="246"/>
      <c r="D240" s="236" t="s">
        <v>137</v>
      </c>
      <c r="E240" s="247" t="s">
        <v>1</v>
      </c>
      <c r="F240" s="248" t="s">
        <v>1202</v>
      </c>
      <c r="G240" s="246"/>
      <c r="H240" s="249">
        <v>52</v>
      </c>
      <c r="I240" s="250"/>
      <c r="J240" s="246"/>
      <c r="K240" s="246"/>
      <c r="L240" s="251"/>
      <c r="M240" s="252"/>
      <c r="N240" s="253"/>
      <c r="O240" s="253"/>
      <c r="P240" s="253"/>
      <c r="Q240" s="253"/>
      <c r="R240" s="253"/>
      <c r="S240" s="253"/>
      <c r="T240" s="25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5" t="s">
        <v>137</v>
      </c>
      <c r="AU240" s="255" t="s">
        <v>86</v>
      </c>
      <c r="AV240" s="14" t="s">
        <v>86</v>
      </c>
      <c r="AW240" s="14" t="s">
        <v>32</v>
      </c>
      <c r="AX240" s="14" t="s">
        <v>84</v>
      </c>
      <c r="AY240" s="255" t="s">
        <v>128</v>
      </c>
    </row>
    <row r="241" s="2" customFormat="1" ht="66.75" customHeight="1">
      <c r="A241" s="39"/>
      <c r="B241" s="40"/>
      <c r="C241" s="220" t="s">
        <v>458</v>
      </c>
      <c r="D241" s="220" t="s">
        <v>131</v>
      </c>
      <c r="E241" s="221" t="s">
        <v>423</v>
      </c>
      <c r="F241" s="222" t="s">
        <v>424</v>
      </c>
      <c r="G241" s="223" t="s">
        <v>320</v>
      </c>
      <c r="H241" s="224">
        <v>369</v>
      </c>
      <c r="I241" s="225"/>
      <c r="J241" s="226">
        <f>ROUND(I241*H241,2)</f>
        <v>0</v>
      </c>
      <c r="K241" s="227"/>
      <c r="L241" s="45"/>
      <c r="M241" s="228" t="s">
        <v>1</v>
      </c>
      <c r="N241" s="229" t="s">
        <v>41</v>
      </c>
      <c r="O241" s="92"/>
      <c r="P241" s="230">
        <f>O241*H241</f>
        <v>0</v>
      </c>
      <c r="Q241" s="230">
        <v>0</v>
      </c>
      <c r="R241" s="230">
        <f>Q241*H241</f>
        <v>0</v>
      </c>
      <c r="S241" s="230">
        <v>0.28999999999999998</v>
      </c>
      <c r="T241" s="231">
        <f>S241*H241</f>
        <v>107.00999999999999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2" t="s">
        <v>135</v>
      </c>
      <c r="AT241" s="232" t="s">
        <v>131</v>
      </c>
      <c r="AU241" s="232" t="s">
        <v>86</v>
      </c>
      <c r="AY241" s="18" t="s">
        <v>128</v>
      </c>
      <c r="BE241" s="233">
        <f>IF(N241="základní",J241,0)</f>
        <v>0</v>
      </c>
      <c r="BF241" s="233">
        <f>IF(N241="snížená",J241,0)</f>
        <v>0</v>
      </c>
      <c r="BG241" s="233">
        <f>IF(N241="zákl. přenesená",J241,0)</f>
        <v>0</v>
      </c>
      <c r="BH241" s="233">
        <f>IF(N241="sníž. přenesená",J241,0)</f>
        <v>0</v>
      </c>
      <c r="BI241" s="233">
        <f>IF(N241="nulová",J241,0)</f>
        <v>0</v>
      </c>
      <c r="BJ241" s="18" t="s">
        <v>84</v>
      </c>
      <c r="BK241" s="233">
        <f>ROUND(I241*H241,2)</f>
        <v>0</v>
      </c>
      <c r="BL241" s="18" t="s">
        <v>135</v>
      </c>
      <c r="BM241" s="232" t="s">
        <v>1203</v>
      </c>
    </row>
    <row r="242" s="14" customFormat="1">
      <c r="A242" s="14"/>
      <c r="B242" s="245"/>
      <c r="C242" s="246"/>
      <c r="D242" s="236" t="s">
        <v>137</v>
      </c>
      <c r="E242" s="247" t="s">
        <v>1</v>
      </c>
      <c r="F242" s="248" t="s">
        <v>1204</v>
      </c>
      <c r="G242" s="246"/>
      <c r="H242" s="249">
        <v>369</v>
      </c>
      <c r="I242" s="250"/>
      <c r="J242" s="246"/>
      <c r="K242" s="246"/>
      <c r="L242" s="251"/>
      <c r="M242" s="252"/>
      <c r="N242" s="253"/>
      <c r="O242" s="253"/>
      <c r="P242" s="253"/>
      <c r="Q242" s="253"/>
      <c r="R242" s="253"/>
      <c r="S242" s="253"/>
      <c r="T242" s="25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5" t="s">
        <v>137</v>
      </c>
      <c r="AU242" s="255" t="s">
        <v>86</v>
      </c>
      <c r="AV242" s="14" t="s">
        <v>86</v>
      </c>
      <c r="AW242" s="14" t="s">
        <v>32</v>
      </c>
      <c r="AX242" s="14" t="s">
        <v>84</v>
      </c>
      <c r="AY242" s="255" t="s">
        <v>128</v>
      </c>
    </row>
    <row r="243" s="2" customFormat="1" ht="66.75" customHeight="1">
      <c r="A243" s="39"/>
      <c r="B243" s="40"/>
      <c r="C243" s="220" t="s">
        <v>464</v>
      </c>
      <c r="D243" s="220" t="s">
        <v>131</v>
      </c>
      <c r="E243" s="221" t="s">
        <v>428</v>
      </c>
      <c r="F243" s="222" t="s">
        <v>429</v>
      </c>
      <c r="G243" s="223" t="s">
        <v>320</v>
      </c>
      <c r="H243" s="224">
        <v>1370</v>
      </c>
      <c r="I243" s="225"/>
      <c r="J243" s="226">
        <f>ROUND(I243*H243,2)</f>
        <v>0</v>
      </c>
      <c r="K243" s="227"/>
      <c r="L243" s="45"/>
      <c r="M243" s="228" t="s">
        <v>1</v>
      </c>
      <c r="N243" s="229" t="s">
        <v>41</v>
      </c>
      <c r="O243" s="92"/>
      <c r="P243" s="230">
        <f>O243*H243</f>
        <v>0</v>
      </c>
      <c r="Q243" s="230">
        <v>0</v>
      </c>
      <c r="R243" s="230">
        <f>Q243*H243</f>
        <v>0</v>
      </c>
      <c r="S243" s="230">
        <v>0.44</v>
      </c>
      <c r="T243" s="231">
        <f>S243*H243</f>
        <v>602.79999999999995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2" t="s">
        <v>135</v>
      </c>
      <c r="AT243" s="232" t="s">
        <v>131</v>
      </c>
      <c r="AU243" s="232" t="s">
        <v>86</v>
      </c>
      <c r="AY243" s="18" t="s">
        <v>128</v>
      </c>
      <c r="BE243" s="233">
        <f>IF(N243="základní",J243,0)</f>
        <v>0</v>
      </c>
      <c r="BF243" s="233">
        <f>IF(N243="snížená",J243,0)</f>
        <v>0</v>
      </c>
      <c r="BG243" s="233">
        <f>IF(N243="zákl. přenesená",J243,0)</f>
        <v>0</v>
      </c>
      <c r="BH243" s="233">
        <f>IF(N243="sníž. přenesená",J243,0)</f>
        <v>0</v>
      </c>
      <c r="BI243" s="233">
        <f>IF(N243="nulová",J243,0)</f>
        <v>0</v>
      </c>
      <c r="BJ243" s="18" t="s">
        <v>84</v>
      </c>
      <c r="BK243" s="233">
        <f>ROUND(I243*H243,2)</f>
        <v>0</v>
      </c>
      <c r="BL243" s="18" t="s">
        <v>135</v>
      </c>
      <c r="BM243" s="232" t="s">
        <v>1205</v>
      </c>
    </row>
    <row r="244" s="14" customFormat="1">
      <c r="A244" s="14"/>
      <c r="B244" s="245"/>
      <c r="C244" s="246"/>
      <c r="D244" s="236" t="s">
        <v>137</v>
      </c>
      <c r="E244" s="247" t="s">
        <v>1</v>
      </c>
      <c r="F244" s="248" t="s">
        <v>1206</v>
      </c>
      <c r="G244" s="246"/>
      <c r="H244" s="249">
        <v>1370</v>
      </c>
      <c r="I244" s="250"/>
      <c r="J244" s="246"/>
      <c r="K244" s="246"/>
      <c r="L244" s="251"/>
      <c r="M244" s="252"/>
      <c r="N244" s="253"/>
      <c r="O244" s="253"/>
      <c r="P244" s="253"/>
      <c r="Q244" s="253"/>
      <c r="R244" s="253"/>
      <c r="S244" s="253"/>
      <c r="T244" s="25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5" t="s">
        <v>137</v>
      </c>
      <c r="AU244" s="255" t="s">
        <v>86</v>
      </c>
      <c r="AV244" s="14" t="s">
        <v>86</v>
      </c>
      <c r="AW244" s="14" t="s">
        <v>32</v>
      </c>
      <c r="AX244" s="14" t="s">
        <v>84</v>
      </c>
      <c r="AY244" s="255" t="s">
        <v>128</v>
      </c>
    </row>
    <row r="245" s="2" customFormat="1" ht="55.5" customHeight="1">
      <c r="A245" s="39"/>
      <c r="B245" s="40"/>
      <c r="C245" s="220" t="s">
        <v>469</v>
      </c>
      <c r="D245" s="220" t="s">
        <v>131</v>
      </c>
      <c r="E245" s="221" t="s">
        <v>442</v>
      </c>
      <c r="F245" s="222" t="s">
        <v>443</v>
      </c>
      <c r="G245" s="223" t="s">
        <v>320</v>
      </c>
      <c r="H245" s="224">
        <v>1395</v>
      </c>
      <c r="I245" s="225"/>
      <c r="J245" s="226">
        <f>ROUND(I245*H245,2)</f>
        <v>0</v>
      </c>
      <c r="K245" s="227"/>
      <c r="L245" s="45"/>
      <c r="M245" s="228" t="s">
        <v>1</v>
      </c>
      <c r="N245" s="229" t="s">
        <v>41</v>
      </c>
      <c r="O245" s="92"/>
      <c r="P245" s="230">
        <f>O245*H245</f>
        <v>0</v>
      </c>
      <c r="Q245" s="230">
        <v>0.00024000000000000001</v>
      </c>
      <c r="R245" s="230">
        <f>Q245*H245</f>
        <v>0.33479999999999999</v>
      </c>
      <c r="S245" s="230">
        <v>0.51200000000000001</v>
      </c>
      <c r="T245" s="231">
        <f>S245*H245</f>
        <v>714.24000000000001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2" t="s">
        <v>135</v>
      </c>
      <c r="AT245" s="232" t="s">
        <v>131</v>
      </c>
      <c r="AU245" s="232" t="s">
        <v>86</v>
      </c>
      <c r="AY245" s="18" t="s">
        <v>128</v>
      </c>
      <c r="BE245" s="233">
        <f>IF(N245="základní",J245,0)</f>
        <v>0</v>
      </c>
      <c r="BF245" s="233">
        <f>IF(N245="snížená",J245,0)</f>
        <v>0</v>
      </c>
      <c r="BG245" s="233">
        <f>IF(N245="zákl. přenesená",J245,0)</f>
        <v>0</v>
      </c>
      <c r="BH245" s="233">
        <f>IF(N245="sníž. přenesená",J245,0)</f>
        <v>0</v>
      </c>
      <c r="BI245" s="233">
        <f>IF(N245="nulová",J245,0)</f>
        <v>0</v>
      </c>
      <c r="BJ245" s="18" t="s">
        <v>84</v>
      </c>
      <c r="BK245" s="233">
        <f>ROUND(I245*H245,2)</f>
        <v>0</v>
      </c>
      <c r="BL245" s="18" t="s">
        <v>135</v>
      </c>
      <c r="BM245" s="232" t="s">
        <v>1207</v>
      </c>
    </row>
    <row r="246" s="13" customFormat="1">
      <c r="A246" s="13"/>
      <c r="B246" s="234"/>
      <c r="C246" s="235"/>
      <c r="D246" s="236" t="s">
        <v>137</v>
      </c>
      <c r="E246" s="237" t="s">
        <v>1</v>
      </c>
      <c r="F246" s="238" t="s">
        <v>445</v>
      </c>
      <c r="G246" s="235"/>
      <c r="H246" s="237" t="s">
        <v>1</v>
      </c>
      <c r="I246" s="239"/>
      <c r="J246" s="235"/>
      <c r="K246" s="235"/>
      <c r="L246" s="240"/>
      <c r="M246" s="241"/>
      <c r="N246" s="242"/>
      <c r="O246" s="242"/>
      <c r="P246" s="242"/>
      <c r="Q246" s="242"/>
      <c r="R246" s="242"/>
      <c r="S246" s="242"/>
      <c r="T246" s="24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4" t="s">
        <v>137</v>
      </c>
      <c r="AU246" s="244" t="s">
        <v>86</v>
      </c>
      <c r="AV246" s="13" t="s">
        <v>84</v>
      </c>
      <c r="AW246" s="13" t="s">
        <v>32</v>
      </c>
      <c r="AX246" s="13" t="s">
        <v>76</v>
      </c>
      <c r="AY246" s="244" t="s">
        <v>128</v>
      </c>
    </row>
    <row r="247" s="14" customFormat="1">
      <c r="A247" s="14"/>
      <c r="B247" s="245"/>
      <c r="C247" s="246"/>
      <c r="D247" s="236" t="s">
        <v>137</v>
      </c>
      <c r="E247" s="247" t="s">
        <v>1</v>
      </c>
      <c r="F247" s="248" t="s">
        <v>1208</v>
      </c>
      <c r="G247" s="246"/>
      <c r="H247" s="249">
        <v>1395</v>
      </c>
      <c r="I247" s="250"/>
      <c r="J247" s="246"/>
      <c r="K247" s="246"/>
      <c r="L247" s="251"/>
      <c r="M247" s="252"/>
      <c r="N247" s="253"/>
      <c r="O247" s="253"/>
      <c r="P247" s="253"/>
      <c r="Q247" s="253"/>
      <c r="R247" s="253"/>
      <c r="S247" s="253"/>
      <c r="T247" s="25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5" t="s">
        <v>137</v>
      </c>
      <c r="AU247" s="255" t="s">
        <v>86</v>
      </c>
      <c r="AV247" s="14" t="s">
        <v>86</v>
      </c>
      <c r="AW247" s="14" t="s">
        <v>32</v>
      </c>
      <c r="AX247" s="14" t="s">
        <v>84</v>
      </c>
      <c r="AY247" s="255" t="s">
        <v>128</v>
      </c>
    </row>
    <row r="248" s="2" customFormat="1" ht="49.05" customHeight="1">
      <c r="A248" s="39"/>
      <c r="B248" s="40"/>
      <c r="C248" s="220" t="s">
        <v>473</v>
      </c>
      <c r="D248" s="220" t="s">
        <v>131</v>
      </c>
      <c r="E248" s="221" t="s">
        <v>447</v>
      </c>
      <c r="F248" s="222" t="s">
        <v>448</v>
      </c>
      <c r="G248" s="223" t="s">
        <v>449</v>
      </c>
      <c r="H248" s="224">
        <v>829</v>
      </c>
      <c r="I248" s="225"/>
      <c r="J248" s="226">
        <f>ROUND(I248*H248,2)</f>
        <v>0</v>
      </c>
      <c r="K248" s="227"/>
      <c r="L248" s="45"/>
      <c r="M248" s="228" t="s">
        <v>1</v>
      </c>
      <c r="N248" s="229" t="s">
        <v>41</v>
      </c>
      <c r="O248" s="92"/>
      <c r="P248" s="230">
        <f>O248*H248</f>
        <v>0</v>
      </c>
      <c r="Q248" s="230">
        <v>0</v>
      </c>
      <c r="R248" s="230">
        <f>Q248*H248</f>
        <v>0</v>
      </c>
      <c r="S248" s="230">
        <v>0.20499999999999999</v>
      </c>
      <c r="T248" s="231">
        <f>S248*H248</f>
        <v>169.94499999999999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2" t="s">
        <v>135</v>
      </c>
      <c r="AT248" s="232" t="s">
        <v>131</v>
      </c>
      <c r="AU248" s="232" t="s">
        <v>86</v>
      </c>
      <c r="AY248" s="18" t="s">
        <v>128</v>
      </c>
      <c r="BE248" s="233">
        <f>IF(N248="základní",J248,0)</f>
        <v>0</v>
      </c>
      <c r="BF248" s="233">
        <f>IF(N248="snížená",J248,0)</f>
        <v>0</v>
      </c>
      <c r="BG248" s="233">
        <f>IF(N248="zákl. přenesená",J248,0)</f>
        <v>0</v>
      </c>
      <c r="BH248" s="233">
        <f>IF(N248="sníž. přenesená",J248,0)</f>
        <v>0</v>
      </c>
      <c r="BI248" s="233">
        <f>IF(N248="nulová",J248,0)</f>
        <v>0</v>
      </c>
      <c r="BJ248" s="18" t="s">
        <v>84</v>
      </c>
      <c r="BK248" s="233">
        <f>ROUND(I248*H248,2)</f>
        <v>0</v>
      </c>
      <c r="BL248" s="18" t="s">
        <v>135</v>
      </c>
      <c r="BM248" s="232" t="s">
        <v>1209</v>
      </c>
    </row>
    <row r="249" s="14" customFormat="1">
      <c r="A249" s="14"/>
      <c r="B249" s="245"/>
      <c r="C249" s="246"/>
      <c r="D249" s="236" t="s">
        <v>137</v>
      </c>
      <c r="E249" s="247" t="s">
        <v>1</v>
      </c>
      <c r="F249" s="248" t="s">
        <v>1210</v>
      </c>
      <c r="G249" s="246"/>
      <c r="H249" s="249">
        <v>829</v>
      </c>
      <c r="I249" s="250"/>
      <c r="J249" s="246"/>
      <c r="K249" s="246"/>
      <c r="L249" s="251"/>
      <c r="M249" s="252"/>
      <c r="N249" s="253"/>
      <c r="O249" s="253"/>
      <c r="P249" s="253"/>
      <c r="Q249" s="253"/>
      <c r="R249" s="253"/>
      <c r="S249" s="253"/>
      <c r="T249" s="25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5" t="s">
        <v>137</v>
      </c>
      <c r="AU249" s="255" t="s">
        <v>86</v>
      </c>
      <c r="AV249" s="14" t="s">
        <v>86</v>
      </c>
      <c r="AW249" s="14" t="s">
        <v>32</v>
      </c>
      <c r="AX249" s="14" t="s">
        <v>84</v>
      </c>
      <c r="AY249" s="255" t="s">
        <v>128</v>
      </c>
    </row>
    <row r="250" s="2" customFormat="1" ht="55.5" customHeight="1">
      <c r="A250" s="39"/>
      <c r="B250" s="40"/>
      <c r="C250" s="220" t="s">
        <v>477</v>
      </c>
      <c r="D250" s="220" t="s">
        <v>131</v>
      </c>
      <c r="E250" s="221" t="s">
        <v>453</v>
      </c>
      <c r="F250" s="222" t="s">
        <v>454</v>
      </c>
      <c r="G250" s="223" t="s">
        <v>249</v>
      </c>
      <c r="H250" s="224">
        <v>0.59999999999999998</v>
      </c>
      <c r="I250" s="225"/>
      <c r="J250" s="226">
        <f>ROUND(I250*H250,2)</f>
        <v>0</v>
      </c>
      <c r="K250" s="227"/>
      <c r="L250" s="45"/>
      <c r="M250" s="228" t="s">
        <v>1</v>
      </c>
      <c r="N250" s="229" t="s">
        <v>41</v>
      </c>
      <c r="O250" s="92"/>
      <c r="P250" s="230">
        <f>O250*H250</f>
        <v>0</v>
      </c>
      <c r="Q250" s="230">
        <v>0</v>
      </c>
      <c r="R250" s="230">
        <f>Q250*H250</f>
        <v>0</v>
      </c>
      <c r="S250" s="230">
        <v>0</v>
      </c>
      <c r="T250" s="231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2" t="s">
        <v>135</v>
      </c>
      <c r="AT250" s="232" t="s">
        <v>131</v>
      </c>
      <c r="AU250" s="232" t="s">
        <v>86</v>
      </c>
      <c r="AY250" s="18" t="s">
        <v>128</v>
      </c>
      <c r="BE250" s="233">
        <f>IF(N250="základní",J250,0)</f>
        <v>0</v>
      </c>
      <c r="BF250" s="233">
        <f>IF(N250="snížená",J250,0)</f>
        <v>0</v>
      </c>
      <c r="BG250" s="233">
        <f>IF(N250="zákl. přenesená",J250,0)</f>
        <v>0</v>
      </c>
      <c r="BH250" s="233">
        <f>IF(N250="sníž. přenesená",J250,0)</f>
        <v>0</v>
      </c>
      <c r="BI250" s="233">
        <f>IF(N250="nulová",J250,0)</f>
        <v>0</v>
      </c>
      <c r="BJ250" s="18" t="s">
        <v>84</v>
      </c>
      <c r="BK250" s="233">
        <f>ROUND(I250*H250,2)</f>
        <v>0</v>
      </c>
      <c r="BL250" s="18" t="s">
        <v>135</v>
      </c>
      <c r="BM250" s="232" t="s">
        <v>1211</v>
      </c>
    </row>
    <row r="251" s="13" customFormat="1">
      <c r="A251" s="13"/>
      <c r="B251" s="234"/>
      <c r="C251" s="235"/>
      <c r="D251" s="236" t="s">
        <v>137</v>
      </c>
      <c r="E251" s="237" t="s">
        <v>1</v>
      </c>
      <c r="F251" s="238" t="s">
        <v>456</v>
      </c>
      <c r="G251" s="235"/>
      <c r="H251" s="237" t="s">
        <v>1</v>
      </c>
      <c r="I251" s="239"/>
      <c r="J251" s="235"/>
      <c r="K251" s="235"/>
      <c r="L251" s="240"/>
      <c r="M251" s="241"/>
      <c r="N251" s="242"/>
      <c r="O251" s="242"/>
      <c r="P251" s="242"/>
      <c r="Q251" s="242"/>
      <c r="R251" s="242"/>
      <c r="S251" s="242"/>
      <c r="T251" s="24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4" t="s">
        <v>137</v>
      </c>
      <c r="AU251" s="244" t="s">
        <v>86</v>
      </c>
      <c r="AV251" s="13" t="s">
        <v>84</v>
      </c>
      <c r="AW251" s="13" t="s">
        <v>32</v>
      </c>
      <c r="AX251" s="13" t="s">
        <v>76</v>
      </c>
      <c r="AY251" s="244" t="s">
        <v>128</v>
      </c>
    </row>
    <row r="252" s="14" customFormat="1">
      <c r="A252" s="14"/>
      <c r="B252" s="245"/>
      <c r="C252" s="246"/>
      <c r="D252" s="236" t="s">
        <v>137</v>
      </c>
      <c r="E252" s="247" t="s">
        <v>1</v>
      </c>
      <c r="F252" s="248" t="s">
        <v>1212</v>
      </c>
      <c r="G252" s="246"/>
      <c r="H252" s="249">
        <v>0.59999999999999998</v>
      </c>
      <c r="I252" s="250"/>
      <c r="J252" s="246"/>
      <c r="K252" s="246"/>
      <c r="L252" s="251"/>
      <c r="M252" s="252"/>
      <c r="N252" s="253"/>
      <c r="O252" s="253"/>
      <c r="P252" s="253"/>
      <c r="Q252" s="253"/>
      <c r="R252" s="253"/>
      <c r="S252" s="253"/>
      <c r="T252" s="254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5" t="s">
        <v>137</v>
      </c>
      <c r="AU252" s="255" t="s">
        <v>86</v>
      </c>
      <c r="AV252" s="14" t="s">
        <v>86</v>
      </c>
      <c r="AW252" s="14" t="s">
        <v>32</v>
      </c>
      <c r="AX252" s="14" t="s">
        <v>84</v>
      </c>
      <c r="AY252" s="255" t="s">
        <v>128</v>
      </c>
    </row>
    <row r="253" s="2" customFormat="1" ht="24.15" customHeight="1">
      <c r="A253" s="39"/>
      <c r="B253" s="40"/>
      <c r="C253" s="220" t="s">
        <v>482</v>
      </c>
      <c r="D253" s="220" t="s">
        <v>131</v>
      </c>
      <c r="E253" s="221" t="s">
        <v>459</v>
      </c>
      <c r="F253" s="222" t="s">
        <v>460</v>
      </c>
      <c r="G253" s="223" t="s">
        <v>367</v>
      </c>
      <c r="H253" s="224">
        <v>9</v>
      </c>
      <c r="I253" s="225"/>
      <c r="J253" s="226">
        <f>ROUND(I253*H253,2)</f>
        <v>0</v>
      </c>
      <c r="K253" s="227"/>
      <c r="L253" s="45"/>
      <c r="M253" s="228" t="s">
        <v>1</v>
      </c>
      <c r="N253" s="229" t="s">
        <v>41</v>
      </c>
      <c r="O253" s="92"/>
      <c r="P253" s="230">
        <f>O253*H253</f>
        <v>0</v>
      </c>
      <c r="Q253" s="230">
        <v>0</v>
      </c>
      <c r="R253" s="230">
        <f>Q253*H253</f>
        <v>0</v>
      </c>
      <c r="S253" s="230">
        <v>0.14999999999999999</v>
      </c>
      <c r="T253" s="231">
        <f>S253*H253</f>
        <v>1.3499999999999999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2" t="s">
        <v>135</v>
      </c>
      <c r="AT253" s="232" t="s">
        <v>131</v>
      </c>
      <c r="AU253" s="232" t="s">
        <v>86</v>
      </c>
      <c r="AY253" s="18" t="s">
        <v>128</v>
      </c>
      <c r="BE253" s="233">
        <f>IF(N253="základní",J253,0)</f>
        <v>0</v>
      </c>
      <c r="BF253" s="233">
        <f>IF(N253="snížená",J253,0)</f>
        <v>0</v>
      </c>
      <c r="BG253" s="233">
        <f>IF(N253="zákl. přenesená",J253,0)</f>
        <v>0</v>
      </c>
      <c r="BH253" s="233">
        <f>IF(N253="sníž. přenesená",J253,0)</f>
        <v>0</v>
      </c>
      <c r="BI253" s="233">
        <f>IF(N253="nulová",J253,0)</f>
        <v>0</v>
      </c>
      <c r="BJ253" s="18" t="s">
        <v>84</v>
      </c>
      <c r="BK253" s="233">
        <f>ROUND(I253*H253,2)</f>
        <v>0</v>
      </c>
      <c r="BL253" s="18" t="s">
        <v>135</v>
      </c>
      <c r="BM253" s="232" t="s">
        <v>1213</v>
      </c>
    </row>
    <row r="254" s="13" customFormat="1">
      <c r="A254" s="13"/>
      <c r="B254" s="234"/>
      <c r="C254" s="235"/>
      <c r="D254" s="236" t="s">
        <v>137</v>
      </c>
      <c r="E254" s="237" t="s">
        <v>1</v>
      </c>
      <c r="F254" s="238" t="s">
        <v>462</v>
      </c>
      <c r="G254" s="235"/>
      <c r="H254" s="237" t="s">
        <v>1</v>
      </c>
      <c r="I254" s="239"/>
      <c r="J254" s="235"/>
      <c r="K254" s="235"/>
      <c r="L254" s="240"/>
      <c r="M254" s="241"/>
      <c r="N254" s="242"/>
      <c r="O254" s="242"/>
      <c r="P254" s="242"/>
      <c r="Q254" s="242"/>
      <c r="R254" s="242"/>
      <c r="S254" s="242"/>
      <c r="T254" s="24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4" t="s">
        <v>137</v>
      </c>
      <c r="AU254" s="244" t="s">
        <v>86</v>
      </c>
      <c r="AV254" s="13" t="s">
        <v>84</v>
      </c>
      <c r="AW254" s="13" t="s">
        <v>32</v>
      </c>
      <c r="AX254" s="13" t="s">
        <v>76</v>
      </c>
      <c r="AY254" s="244" t="s">
        <v>128</v>
      </c>
    </row>
    <row r="255" s="14" customFormat="1">
      <c r="A255" s="14"/>
      <c r="B255" s="245"/>
      <c r="C255" s="246"/>
      <c r="D255" s="236" t="s">
        <v>137</v>
      </c>
      <c r="E255" s="247" t="s">
        <v>1</v>
      </c>
      <c r="F255" s="248" t="s">
        <v>1214</v>
      </c>
      <c r="G255" s="246"/>
      <c r="H255" s="249">
        <v>9</v>
      </c>
      <c r="I255" s="250"/>
      <c r="J255" s="246"/>
      <c r="K255" s="246"/>
      <c r="L255" s="251"/>
      <c r="M255" s="252"/>
      <c r="N255" s="253"/>
      <c r="O255" s="253"/>
      <c r="P255" s="253"/>
      <c r="Q255" s="253"/>
      <c r="R255" s="253"/>
      <c r="S255" s="253"/>
      <c r="T255" s="25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5" t="s">
        <v>137</v>
      </c>
      <c r="AU255" s="255" t="s">
        <v>86</v>
      </c>
      <c r="AV255" s="14" t="s">
        <v>86</v>
      </c>
      <c r="AW255" s="14" t="s">
        <v>32</v>
      </c>
      <c r="AX255" s="14" t="s">
        <v>84</v>
      </c>
      <c r="AY255" s="255" t="s">
        <v>128</v>
      </c>
    </row>
    <row r="256" s="2" customFormat="1" ht="24.15" customHeight="1">
      <c r="A256" s="39"/>
      <c r="B256" s="40"/>
      <c r="C256" s="220" t="s">
        <v>486</v>
      </c>
      <c r="D256" s="220" t="s">
        <v>131</v>
      </c>
      <c r="E256" s="221" t="s">
        <v>465</v>
      </c>
      <c r="F256" s="222" t="s">
        <v>466</v>
      </c>
      <c r="G256" s="223" t="s">
        <v>449</v>
      </c>
      <c r="H256" s="224">
        <v>12</v>
      </c>
      <c r="I256" s="225"/>
      <c r="J256" s="226">
        <f>ROUND(I256*H256,2)</f>
        <v>0</v>
      </c>
      <c r="K256" s="227"/>
      <c r="L256" s="45"/>
      <c r="M256" s="228" t="s">
        <v>1</v>
      </c>
      <c r="N256" s="229" t="s">
        <v>41</v>
      </c>
      <c r="O256" s="92"/>
      <c r="P256" s="230">
        <f>O256*H256</f>
        <v>0</v>
      </c>
      <c r="Q256" s="230">
        <v>0</v>
      </c>
      <c r="R256" s="230">
        <f>Q256*H256</f>
        <v>0</v>
      </c>
      <c r="S256" s="230">
        <v>0</v>
      </c>
      <c r="T256" s="231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2" t="s">
        <v>135</v>
      </c>
      <c r="AT256" s="232" t="s">
        <v>131</v>
      </c>
      <c r="AU256" s="232" t="s">
        <v>86</v>
      </c>
      <c r="AY256" s="18" t="s">
        <v>128</v>
      </c>
      <c r="BE256" s="233">
        <f>IF(N256="základní",J256,0)</f>
        <v>0</v>
      </c>
      <c r="BF256" s="233">
        <f>IF(N256="snížená",J256,0)</f>
        <v>0</v>
      </c>
      <c r="BG256" s="233">
        <f>IF(N256="zákl. přenesená",J256,0)</f>
        <v>0</v>
      </c>
      <c r="BH256" s="233">
        <f>IF(N256="sníž. přenesená",J256,0)</f>
        <v>0</v>
      </c>
      <c r="BI256" s="233">
        <f>IF(N256="nulová",J256,0)</f>
        <v>0</v>
      </c>
      <c r="BJ256" s="18" t="s">
        <v>84</v>
      </c>
      <c r="BK256" s="233">
        <f>ROUND(I256*H256,2)</f>
        <v>0</v>
      </c>
      <c r="BL256" s="18" t="s">
        <v>135</v>
      </c>
      <c r="BM256" s="232" t="s">
        <v>1215</v>
      </c>
    </row>
    <row r="257" s="14" customFormat="1">
      <c r="A257" s="14"/>
      <c r="B257" s="245"/>
      <c r="C257" s="246"/>
      <c r="D257" s="236" t="s">
        <v>137</v>
      </c>
      <c r="E257" s="247" t="s">
        <v>1</v>
      </c>
      <c r="F257" s="248" t="s">
        <v>1216</v>
      </c>
      <c r="G257" s="246"/>
      <c r="H257" s="249">
        <v>12</v>
      </c>
      <c r="I257" s="250"/>
      <c r="J257" s="246"/>
      <c r="K257" s="246"/>
      <c r="L257" s="251"/>
      <c r="M257" s="252"/>
      <c r="N257" s="253"/>
      <c r="O257" s="253"/>
      <c r="P257" s="253"/>
      <c r="Q257" s="253"/>
      <c r="R257" s="253"/>
      <c r="S257" s="253"/>
      <c r="T257" s="254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5" t="s">
        <v>137</v>
      </c>
      <c r="AU257" s="255" t="s">
        <v>86</v>
      </c>
      <c r="AV257" s="14" t="s">
        <v>86</v>
      </c>
      <c r="AW257" s="14" t="s">
        <v>32</v>
      </c>
      <c r="AX257" s="14" t="s">
        <v>84</v>
      </c>
      <c r="AY257" s="255" t="s">
        <v>128</v>
      </c>
    </row>
    <row r="258" s="2" customFormat="1" ht="24.15" customHeight="1">
      <c r="A258" s="39"/>
      <c r="B258" s="40"/>
      <c r="C258" s="220" t="s">
        <v>490</v>
      </c>
      <c r="D258" s="220" t="s">
        <v>131</v>
      </c>
      <c r="E258" s="221" t="s">
        <v>470</v>
      </c>
      <c r="F258" s="222" t="s">
        <v>471</v>
      </c>
      <c r="G258" s="223" t="s">
        <v>449</v>
      </c>
      <c r="H258" s="224">
        <v>42</v>
      </c>
      <c r="I258" s="225"/>
      <c r="J258" s="226">
        <f>ROUND(I258*H258,2)</f>
        <v>0</v>
      </c>
      <c r="K258" s="227"/>
      <c r="L258" s="45"/>
      <c r="M258" s="228" t="s">
        <v>1</v>
      </c>
      <c r="N258" s="229" t="s">
        <v>41</v>
      </c>
      <c r="O258" s="92"/>
      <c r="P258" s="230">
        <f>O258*H258</f>
        <v>0</v>
      </c>
      <c r="Q258" s="230">
        <v>3.0000000000000001E-05</v>
      </c>
      <c r="R258" s="230">
        <f>Q258*H258</f>
        <v>0.0012600000000000001</v>
      </c>
      <c r="S258" s="230">
        <v>0</v>
      </c>
      <c r="T258" s="231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2" t="s">
        <v>135</v>
      </c>
      <c r="AT258" s="232" t="s">
        <v>131</v>
      </c>
      <c r="AU258" s="232" t="s">
        <v>86</v>
      </c>
      <c r="AY258" s="18" t="s">
        <v>128</v>
      </c>
      <c r="BE258" s="233">
        <f>IF(N258="základní",J258,0)</f>
        <v>0</v>
      </c>
      <c r="BF258" s="233">
        <f>IF(N258="snížená",J258,0)</f>
        <v>0</v>
      </c>
      <c r="BG258" s="233">
        <f>IF(N258="zákl. přenesená",J258,0)</f>
        <v>0</v>
      </c>
      <c r="BH258" s="233">
        <f>IF(N258="sníž. přenesená",J258,0)</f>
        <v>0</v>
      </c>
      <c r="BI258" s="233">
        <f>IF(N258="nulová",J258,0)</f>
        <v>0</v>
      </c>
      <c r="BJ258" s="18" t="s">
        <v>84</v>
      </c>
      <c r="BK258" s="233">
        <f>ROUND(I258*H258,2)</f>
        <v>0</v>
      </c>
      <c r="BL258" s="18" t="s">
        <v>135</v>
      </c>
      <c r="BM258" s="232" t="s">
        <v>1217</v>
      </c>
    </row>
    <row r="259" s="14" customFormat="1">
      <c r="A259" s="14"/>
      <c r="B259" s="245"/>
      <c r="C259" s="246"/>
      <c r="D259" s="236" t="s">
        <v>137</v>
      </c>
      <c r="E259" s="247" t="s">
        <v>1</v>
      </c>
      <c r="F259" s="248" t="s">
        <v>1218</v>
      </c>
      <c r="G259" s="246"/>
      <c r="H259" s="249">
        <v>42</v>
      </c>
      <c r="I259" s="250"/>
      <c r="J259" s="246"/>
      <c r="K259" s="246"/>
      <c r="L259" s="251"/>
      <c r="M259" s="252"/>
      <c r="N259" s="253"/>
      <c r="O259" s="253"/>
      <c r="P259" s="253"/>
      <c r="Q259" s="253"/>
      <c r="R259" s="253"/>
      <c r="S259" s="253"/>
      <c r="T259" s="25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5" t="s">
        <v>137</v>
      </c>
      <c r="AU259" s="255" t="s">
        <v>86</v>
      </c>
      <c r="AV259" s="14" t="s">
        <v>86</v>
      </c>
      <c r="AW259" s="14" t="s">
        <v>32</v>
      </c>
      <c r="AX259" s="14" t="s">
        <v>84</v>
      </c>
      <c r="AY259" s="255" t="s">
        <v>128</v>
      </c>
    </row>
    <row r="260" s="2" customFormat="1" ht="55.5" customHeight="1">
      <c r="A260" s="39"/>
      <c r="B260" s="40"/>
      <c r="C260" s="220" t="s">
        <v>436</v>
      </c>
      <c r="D260" s="220" t="s">
        <v>131</v>
      </c>
      <c r="E260" s="221" t="s">
        <v>474</v>
      </c>
      <c r="F260" s="222" t="s">
        <v>475</v>
      </c>
      <c r="G260" s="223" t="s">
        <v>367</v>
      </c>
      <c r="H260" s="224">
        <v>3</v>
      </c>
      <c r="I260" s="225"/>
      <c r="J260" s="226">
        <f>ROUND(I260*H260,2)</f>
        <v>0</v>
      </c>
      <c r="K260" s="227"/>
      <c r="L260" s="45"/>
      <c r="M260" s="228" t="s">
        <v>1</v>
      </c>
      <c r="N260" s="229" t="s">
        <v>41</v>
      </c>
      <c r="O260" s="92"/>
      <c r="P260" s="230">
        <f>O260*H260</f>
        <v>0</v>
      </c>
      <c r="Q260" s="230">
        <v>0</v>
      </c>
      <c r="R260" s="230">
        <f>Q260*H260</f>
        <v>0</v>
      </c>
      <c r="S260" s="230">
        <v>0.082000000000000003</v>
      </c>
      <c r="T260" s="231">
        <f>S260*H260</f>
        <v>0.246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2" t="s">
        <v>135</v>
      </c>
      <c r="AT260" s="232" t="s">
        <v>131</v>
      </c>
      <c r="AU260" s="232" t="s">
        <v>86</v>
      </c>
      <c r="AY260" s="18" t="s">
        <v>128</v>
      </c>
      <c r="BE260" s="233">
        <f>IF(N260="základní",J260,0)</f>
        <v>0</v>
      </c>
      <c r="BF260" s="233">
        <f>IF(N260="snížená",J260,0)</f>
        <v>0</v>
      </c>
      <c r="BG260" s="233">
        <f>IF(N260="zákl. přenesená",J260,0)</f>
        <v>0</v>
      </c>
      <c r="BH260" s="233">
        <f>IF(N260="sníž. přenesená",J260,0)</f>
        <v>0</v>
      </c>
      <c r="BI260" s="233">
        <f>IF(N260="nulová",J260,0)</f>
        <v>0</v>
      </c>
      <c r="BJ260" s="18" t="s">
        <v>84</v>
      </c>
      <c r="BK260" s="233">
        <f>ROUND(I260*H260,2)</f>
        <v>0</v>
      </c>
      <c r="BL260" s="18" t="s">
        <v>135</v>
      </c>
      <c r="BM260" s="232" t="s">
        <v>1219</v>
      </c>
    </row>
    <row r="261" s="13" customFormat="1">
      <c r="A261" s="13"/>
      <c r="B261" s="234"/>
      <c r="C261" s="235"/>
      <c r="D261" s="236" t="s">
        <v>137</v>
      </c>
      <c r="E261" s="237" t="s">
        <v>1</v>
      </c>
      <c r="F261" s="238" t="s">
        <v>462</v>
      </c>
      <c r="G261" s="235"/>
      <c r="H261" s="237" t="s">
        <v>1</v>
      </c>
      <c r="I261" s="239"/>
      <c r="J261" s="235"/>
      <c r="K261" s="235"/>
      <c r="L261" s="240"/>
      <c r="M261" s="241"/>
      <c r="N261" s="242"/>
      <c r="O261" s="242"/>
      <c r="P261" s="242"/>
      <c r="Q261" s="242"/>
      <c r="R261" s="242"/>
      <c r="S261" s="242"/>
      <c r="T261" s="24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4" t="s">
        <v>137</v>
      </c>
      <c r="AU261" s="244" t="s">
        <v>86</v>
      </c>
      <c r="AV261" s="13" t="s">
        <v>84</v>
      </c>
      <c r="AW261" s="13" t="s">
        <v>32</v>
      </c>
      <c r="AX261" s="13" t="s">
        <v>76</v>
      </c>
      <c r="AY261" s="244" t="s">
        <v>128</v>
      </c>
    </row>
    <row r="262" s="14" customFormat="1">
      <c r="A262" s="14"/>
      <c r="B262" s="245"/>
      <c r="C262" s="246"/>
      <c r="D262" s="236" t="s">
        <v>137</v>
      </c>
      <c r="E262" s="247" t="s">
        <v>1</v>
      </c>
      <c r="F262" s="248" t="s">
        <v>1220</v>
      </c>
      <c r="G262" s="246"/>
      <c r="H262" s="249">
        <v>3</v>
      </c>
      <c r="I262" s="250"/>
      <c r="J262" s="246"/>
      <c r="K262" s="246"/>
      <c r="L262" s="251"/>
      <c r="M262" s="252"/>
      <c r="N262" s="253"/>
      <c r="O262" s="253"/>
      <c r="P262" s="253"/>
      <c r="Q262" s="253"/>
      <c r="R262" s="253"/>
      <c r="S262" s="253"/>
      <c r="T262" s="254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5" t="s">
        <v>137</v>
      </c>
      <c r="AU262" s="255" t="s">
        <v>86</v>
      </c>
      <c r="AV262" s="14" t="s">
        <v>86</v>
      </c>
      <c r="AW262" s="14" t="s">
        <v>32</v>
      </c>
      <c r="AX262" s="14" t="s">
        <v>84</v>
      </c>
      <c r="AY262" s="255" t="s">
        <v>128</v>
      </c>
    </row>
    <row r="263" s="2" customFormat="1" ht="44.25" customHeight="1">
      <c r="A263" s="39"/>
      <c r="B263" s="40"/>
      <c r="C263" s="220" t="s">
        <v>498</v>
      </c>
      <c r="D263" s="220" t="s">
        <v>131</v>
      </c>
      <c r="E263" s="221" t="s">
        <v>478</v>
      </c>
      <c r="F263" s="222" t="s">
        <v>479</v>
      </c>
      <c r="G263" s="223" t="s">
        <v>249</v>
      </c>
      <c r="H263" s="224">
        <v>1</v>
      </c>
      <c r="I263" s="225"/>
      <c r="J263" s="226">
        <f>ROUND(I263*H263,2)</f>
        <v>0</v>
      </c>
      <c r="K263" s="227"/>
      <c r="L263" s="45"/>
      <c r="M263" s="228" t="s">
        <v>1</v>
      </c>
      <c r="N263" s="229" t="s">
        <v>41</v>
      </c>
      <c r="O263" s="92"/>
      <c r="P263" s="230">
        <f>O263*H263</f>
        <v>0</v>
      </c>
      <c r="Q263" s="230">
        <v>0.40000000000000002</v>
      </c>
      <c r="R263" s="230">
        <f>Q263*H263</f>
        <v>0.40000000000000002</v>
      </c>
      <c r="S263" s="230">
        <v>0</v>
      </c>
      <c r="T263" s="231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2" t="s">
        <v>135</v>
      </c>
      <c r="AT263" s="232" t="s">
        <v>131</v>
      </c>
      <c r="AU263" s="232" t="s">
        <v>86</v>
      </c>
      <c r="AY263" s="18" t="s">
        <v>128</v>
      </c>
      <c r="BE263" s="233">
        <f>IF(N263="základní",J263,0)</f>
        <v>0</v>
      </c>
      <c r="BF263" s="233">
        <f>IF(N263="snížená",J263,0)</f>
        <v>0</v>
      </c>
      <c r="BG263" s="233">
        <f>IF(N263="zákl. přenesená",J263,0)</f>
        <v>0</v>
      </c>
      <c r="BH263" s="233">
        <f>IF(N263="sníž. přenesená",J263,0)</f>
        <v>0</v>
      </c>
      <c r="BI263" s="233">
        <f>IF(N263="nulová",J263,0)</f>
        <v>0</v>
      </c>
      <c r="BJ263" s="18" t="s">
        <v>84</v>
      </c>
      <c r="BK263" s="233">
        <f>ROUND(I263*H263,2)</f>
        <v>0</v>
      </c>
      <c r="BL263" s="18" t="s">
        <v>135</v>
      </c>
      <c r="BM263" s="232" t="s">
        <v>1221</v>
      </c>
    </row>
    <row r="264" s="14" customFormat="1">
      <c r="A264" s="14"/>
      <c r="B264" s="245"/>
      <c r="C264" s="246"/>
      <c r="D264" s="236" t="s">
        <v>137</v>
      </c>
      <c r="E264" s="247" t="s">
        <v>1</v>
      </c>
      <c r="F264" s="248" t="s">
        <v>481</v>
      </c>
      <c r="G264" s="246"/>
      <c r="H264" s="249">
        <v>1</v>
      </c>
      <c r="I264" s="250"/>
      <c r="J264" s="246"/>
      <c r="K264" s="246"/>
      <c r="L264" s="251"/>
      <c r="M264" s="252"/>
      <c r="N264" s="253"/>
      <c r="O264" s="253"/>
      <c r="P264" s="253"/>
      <c r="Q264" s="253"/>
      <c r="R264" s="253"/>
      <c r="S264" s="253"/>
      <c r="T264" s="254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5" t="s">
        <v>137</v>
      </c>
      <c r="AU264" s="255" t="s">
        <v>86</v>
      </c>
      <c r="AV264" s="14" t="s">
        <v>86</v>
      </c>
      <c r="AW264" s="14" t="s">
        <v>32</v>
      </c>
      <c r="AX264" s="14" t="s">
        <v>84</v>
      </c>
      <c r="AY264" s="255" t="s">
        <v>128</v>
      </c>
    </row>
    <row r="265" s="2" customFormat="1" ht="66.75" customHeight="1">
      <c r="A265" s="39"/>
      <c r="B265" s="40"/>
      <c r="C265" s="220" t="s">
        <v>503</v>
      </c>
      <c r="D265" s="220" t="s">
        <v>131</v>
      </c>
      <c r="E265" s="221" t="s">
        <v>483</v>
      </c>
      <c r="F265" s="222" t="s">
        <v>484</v>
      </c>
      <c r="G265" s="223" t="s">
        <v>449</v>
      </c>
      <c r="H265" s="224">
        <v>829</v>
      </c>
      <c r="I265" s="225"/>
      <c r="J265" s="226">
        <f>ROUND(I265*H265,2)</f>
        <v>0</v>
      </c>
      <c r="K265" s="227"/>
      <c r="L265" s="45"/>
      <c r="M265" s="228" t="s">
        <v>1</v>
      </c>
      <c r="N265" s="229" t="s">
        <v>41</v>
      </c>
      <c r="O265" s="92"/>
      <c r="P265" s="230">
        <f>O265*H265</f>
        <v>0</v>
      </c>
      <c r="Q265" s="230">
        <v>0</v>
      </c>
      <c r="R265" s="230">
        <f>Q265*H265</f>
        <v>0</v>
      </c>
      <c r="S265" s="230">
        <v>0</v>
      </c>
      <c r="T265" s="231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2" t="s">
        <v>135</v>
      </c>
      <c r="AT265" s="232" t="s">
        <v>131</v>
      </c>
      <c r="AU265" s="232" t="s">
        <v>86</v>
      </c>
      <c r="AY265" s="18" t="s">
        <v>128</v>
      </c>
      <c r="BE265" s="233">
        <f>IF(N265="základní",J265,0)</f>
        <v>0</v>
      </c>
      <c r="BF265" s="233">
        <f>IF(N265="snížená",J265,0)</f>
        <v>0</v>
      </c>
      <c r="BG265" s="233">
        <f>IF(N265="zákl. přenesená",J265,0)</f>
        <v>0</v>
      </c>
      <c r="BH265" s="233">
        <f>IF(N265="sníž. přenesená",J265,0)</f>
        <v>0</v>
      </c>
      <c r="BI265" s="233">
        <f>IF(N265="nulová",J265,0)</f>
        <v>0</v>
      </c>
      <c r="BJ265" s="18" t="s">
        <v>84</v>
      </c>
      <c r="BK265" s="233">
        <f>ROUND(I265*H265,2)</f>
        <v>0</v>
      </c>
      <c r="BL265" s="18" t="s">
        <v>135</v>
      </c>
      <c r="BM265" s="232" t="s">
        <v>1222</v>
      </c>
    </row>
    <row r="266" s="14" customFormat="1">
      <c r="A266" s="14"/>
      <c r="B266" s="245"/>
      <c r="C266" s="246"/>
      <c r="D266" s="236" t="s">
        <v>137</v>
      </c>
      <c r="E266" s="247" t="s">
        <v>1</v>
      </c>
      <c r="F266" s="248" t="s">
        <v>1210</v>
      </c>
      <c r="G266" s="246"/>
      <c r="H266" s="249">
        <v>829</v>
      </c>
      <c r="I266" s="250"/>
      <c r="J266" s="246"/>
      <c r="K266" s="246"/>
      <c r="L266" s="251"/>
      <c r="M266" s="252"/>
      <c r="N266" s="253"/>
      <c r="O266" s="253"/>
      <c r="P266" s="253"/>
      <c r="Q266" s="253"/>
      <c r="R266" s="253"/>
      <c r="S266" s="253"/>
      <c r="T266" s="25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5" t="s">
        <v>137</v>
      </c>
      <c r="AU266" s="255" t="s">
        <v>86</v>
      </c>
      <c r="AV266" s="14" t="s">
        <v>86</v>
      </c>
      <c r="AW266" s="14" t="s">
        <v>32</v>
      </c>
      <c r="AX266" s="14" t="s">
        <v>84</v>
      </c>
      <c r="AY266" s="255" t="s">
        <v>128</v>
      </c>
    </row>
    <row r="267" s="2" customFormat="1" ht="66.75" customHeight="1">
      <c r="A267" s="39"/>
      <c r="B267" s="40"/>
      <c r="C267" s="220" t="s">
        <v>509</v>
      </c>
      <c r="D267" s="220" t="s">
        <v>131</v>
      </c>
      <c r="E267" s="221" t="s">
        <v>487</v>
      </c>
      <c r="F267" s="222" t="s">
        <v>488</v>
      </c>
      <c r="G267" s="223" t="s">
        <v>320</v>
      </c>
      <c r="H267" s="224">
        <v>104</v>
      </c>
      <c r="I267" s="225"/>
      <c r="J267" s="226">
        <f>ROUND(I267*H267,2)</f>
        <v>0</v>
      </c>
      <c r="K267" s="227"/>
      <c r="L267" s="45"/>
      <c r="M267" s="228" t="s">
        <v>1</v>
      </c>
      <c r="N267" s="229" t="s">
        <v>41</v>
      </c>
      <c r="O267" s="92"/>
      <c r="P267" s="230">
        <f>O267*H267</f>
        <v>0</v>
      </c>
      <c r="Q267" s="230">
        <v>0</v>
      </c>
      <c r="R267" s="230">
        <f>Q267*H267</f>
        <v>0</v>
      </c>
      <c r="S267" s="230">
        <v>0</v>
      </c>
      <c r="T267" s="231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2" t="s">
        <v>135</v>
      </c>
      <c r="AT267" s="232" t="s">
        <v>131</v>
      </c>
      <c r="AU267" s="232" t="s">
        <v>86</v>
      </c>
      <c r="AY267" s="18" t="s">
        <v>128</v>
      </c>
      <c r="BE267" s="233">
        <f>IF(N267="základní",J267,0)</f>
        <v>0</v>
      </c>
      <c r="BF267" s="233">
        <f>IF(N267="snížená",J267,0)</f>
        <v>0</v>
      </c>
      <c r="BG267" s="233">
        <f>IF(N267="zákl. přenesená",J267,0)</f>
        <v>0</v>
      </c>
      <c r="BH267" s="233">
        <f>IF(N267="sníž. přenesená",J267,0)</f>
        <v>0</v>
      </c>
      <c r="BI267" s="233">
        <f>IF(N267="nulová",J267,0)</f>
        <v>0</v>
      </c>
      <c r="BJ267" s="18" t="s">
        <v>84</v>
      </c>
      <c r="BK267" s="233">
        <f>ROUND(I267*H267,2)</f>
        <v>0</v>
      </c>
      <c r="BL267" s="18" t="s">
        <v>135</v>
      </c>
      <c r="BM267" s="232" t="s">
        <v>1223</v>
      </c>
    </row>
    <row r="268" s="14" customFormat="1">
      <c r="A268" s="14"/>
      <c r="B268" s="245"/>
      <c r="C268" s="246"/>
      <c r="D268" s="236" t="s">
        <v>137</v>
      </c>
      <c r="E268" s="247" t="s">
        <v>1</v>
      </c>
      <c r="F268" s="248" t="s">
        <v>1195</v>
      </c>
      <c r="G268" s="246"/>
      <c r="H268" s="249">
        <v>104</v>
      </c>
      <c r="I268" s="250"/>
      <c r="J268" s="246"/>
      <c r="K268" s="246"/>
      <c r="L268" s="251"/>
      <c r="M268" s="252"/>
      <c r="N268" s="253"/>
      <c r="O268" s="253"/>
      <c r="P268" s="253"/>
      <c r="Q268" s="253"/>
      <c r="R268" s="253"/>
      <c r="S268" s="253"/>
      <c r="T268" s="254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5" t="s">
        <v>137</v>
      </c>
      <c r="AU268" s="255" t="s">
        <v>86</v>
      </c>
      <c r="AV268" s="14" t="s">
        <v>86</v>
      </c>
      <c r="AW268" s="14" t="s">
        <v>32</v>
      </c>
      <c r="AX268" s="14" t="s">
        <v>84</v>
      </c>
      <c r="AY268" s="255" t="s">
        <v>128</v>
      </c>
    </row>
    <row r="269" s="2" customFormat="1" ht="66.75" customHeight="1">
      <c r="A269" s="39"/>
      <c r="B269" s="40"/>
      <c r="C269" s="220" t="s">
        <v>514</v>
      </c>
      <c r="D269" s="220" t="s">
        <v>131</v>
      </c>
      <c r="E269" s="221" t="s">
        <v>491</v>
      </c>
      <c r="F269" s="222" t="s">
        <v>492</v>
      </c>
      <c r="G269" s="223" t="s">
        <v>320</v>
      </c>
      <c r="H269" s="224">
        <v>200</v>
      </c>
      <c r="I269" s="225"/>
      <c r="J269" s="226">
        <f>ROUND(I269*H269,2)</f>
        <v>0</v>
      </c>
      <c r="K269" s="227"/>
      <c r="L269" s="45"/>
      <c r="M269" s="228" t="s">
        <v>1</v>
      </c>
      <c r="N269" s="229" t="s">
        <v>41</v>
      </c>
      <c r="O269" s="92"/>
      <c r="P269" s="230">
        <f>O269*H269</f>
        <v>0</v>
      </c>
      <c r="Q269" s="230">
        <v>0</v>
      </c>
      <c r="R269" s="230">
        <f>Q269*H269</f>
        <v>0</v>
      </c>
      <c r="S269" s="230">
        <v>0</v>
      </c>
      <c r="T269" s="231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2" t="s">
        <v>135</v>
      </c>
      <c r="AT269" s="232" t="s">
        <v>131</v>
      </c>
      <c r="AU269" s="232" t="s">
        <v>86</v>
      </c>
      <c r="AY269" s="18" t="s">
        <v>128</v>
      </c>
      <c r="BE269" s="233">
        <f>IF(N269="základní",J269,0)</f>
        <v>0</v>
      </c>
      <c r="BF269" s="233">
        <f>IF(N269="snížená",J269,0)</f>
        <v>0</v>
      </c>
      <c r="BG269" s="233">
        <f>IF(N269="zákl. přenesená",J269,0)</f>
        <v>0</v>
      </c>
      <c r="BH269" s="233">
        <f>IF(N269="sníž. přenesená",J269,0)</f>
        <v>0</v>
      </c>
      <c r="BI269" s="233">
        <f>IF(N269="nulová",J269,0)</f>
        <v>0</v>
      </c>
      <c r="BJ269" s="18" t="s">
        <v>84</v>
      </c>
      <c r="BK269" s="233">
        <f>ROUND(I269*H269,2)</f>
        <v>0</v>
      </c>
      <c r="BL269" s="18" t="s">
        <v>135</v>
      </c>
      <c r="BM269" s="232" t="s">
        <v>1224</v>
      </c>
    </row>
    <row r="270" s="13" customFormat="1">
      <c r="A270" s="13"/>
      <c r="B270" s="234"/>
      <c r="C270" s="235"/>
      <c r="D270" s="236" t="s">
        <v>137</v>
      </c>
      <c r="E270" s="237" t="s">
        <v>1</v>
      </c>
      <c r="F270" s="238" t="s">
        <v>420</v>
      </c>
      <c r="G270" s="235"/>
      <c r="H270" s="237" t="s">
        <v>1</v>
      </c>
      <c r="I270" s="239"/>
      <c r="J270" s="235"/>
      <c r="K270" s="235"/>
      <c r="L270" s="240"/>
      <c r="M270" s="241"/>
      <c r="N270" s="242"/>
      <c r="O270" s="242"/>
      <c r="P270" s="242"/>
      <c r="Q270" s="242"/>
      <c r="R270" s="242"/>
      <c r="S270" s="242"/>
      <c r="T270" s="24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4" t="s">
        <v>137</v>
      </c>
      <c r="AU270" s="244" t="s">
        <v>86</v>
      </c>
      <c r="AV270" s="13" t="s">
        <v>84</v>
      </c>
      <c r="AW270" s="13" t="s">
        <v>32</v>
      </c>
      <c r="AX270" s="13" t="s">
        <v>76</v>
      </c>
      <c r="AY270" s="244" t="s">
        <v>128</v>
      </c>
    </row>
    <row r="271" s="14" customFormat="1">
      <c r="A271" s="14"/>
      <c r="B271" s="245"/>
      <c r="C271" s="246"/>
      <c r="D271" s="236" t="s">
        <v>137</v>
      </c>
      <c r="E271" s="247" t="s">
        <v>1</v>
      </c>
      <c r="F271" s="248" t="s">
        <v>1198</v>
      </c>
      <c r="G271" s="246"/>
      <c r="H271" s="249">
        <v>200</v>
      </c>
      <c r="I271" s="250"/>
      <c r="J271" s="246"/>
      <c r="K271" s="246"/>
      <c r="L271" s="251"/>
      <c r="M271" s="252"/>
      <c r="N271" s="253"/>
      <c r="O271" s="253"/>
      <c r="P271" s="253"/>
      <c r="Q271" s="253"/>
      <c r="R271" s="253"/>
      <c r="S271" s="253"/>
      <c r="T271" s="25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5" t="s">
        <v>137</v>
      </c>
      <c r="AU271" s="255" t="s">
        <v>86</v>
      </c>
      <c r="AV271" s="14" t="s">
        <v>86</v>
      </c>
      <c r="AW271" s="14" t="s">
        <v>32</v>
      </c>
      <c r="AX271" s="14" t="s">
        <v>84</v>
      </c>
      <c r="AY271" s="255" t="s">
        <v>128</v>
      </c>
    </row>
    <row r="272" s="2" customFormat="1" ht="66.75" customHeight="1">
      <c r="A272" s="39"/>
      <c r="B272" s="40"/>
      <c r="C272" s="220" t="s">
        <v>519</v>
      </c>
      <c r="D272" s="220" t="s">
        <v>131</v>
      </c>
      <c r="E272" s="221" t="s">
        <v>494</v>
      </c>
      <c r="F272" s="222" t="s">
        <v>495</v>
      </c>
      <c r="G272" s="223" t="s">
        <v>320</v>
      </c>
      <c r="H272" s="224">
        <v>8</v>
      </c>
      <c r="I272" s="225"/>
      <c r="J272" s="226">
        <f>ROUND(I272*H272,2)</f>
        <v>0</v>
      </c>
      <c r="K272" s="227"/>
      <c r="L272" s="45"/>
      <c r="M272" s="228" t="s">
        <v>1</v>
      </c>
      <c r="N272" s="229" t="s">
        <v>41</v>
      </c>
      <c r="O272" s="92"/>
      <c r="P272" s="230">
        <f>O272*H272</f>
        <v>0</v>
      </c>
      <c r="Q272" s="230">
        <v>0</v>
      </c>
      <c r="R272" s="230">
        <f>Q272*H272</f>
        <v>0</v>
      </c>
      <c r="S272" s="230">
        <v>0</v>
      </c>
      <c r="T272" s="231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2" t="s">
        <v>135</v>
      </c>
      <c r="AT272" s="232" t="s">
        <v>131</v>
      </c>
      <c r="AU272" s="232" t="s">
        <v>86</v>
      </c>
      <c r="AY272" s="18" t="s">
        <v>128</v>
      </c>
      <c r="BE272" s="233">
        <f>IF(N272="základní",J272,0)</f>
        <v>0</v>
      </c>
      <c r="BF272" s="233">
        <f>IF(N272="snížená",J272,0)</f>
        <v>0</v>
      </c>
      <c r="BG272" s="233">
        <f>IF(N272="zákl. přenesená",J272,0)</f>
        <v>0</v>
      </c>
      <c r="BH272" s="233">
        <f>IF(N272="sníž. přenesená",J272,0)</f>
        <v>0</v>
      </c>
      <c r="BI272" s="233">
        <f>IF(N272="nulová",J272,0)</f>
        <v>0</v>
      </c>
      <c r="BJ272" s="18" t="s">
        <v>84</v>
      </c>
      <c r="BK272" s="233">
        <f>ROUND(I272*H272,2)</f>
        <v>0</v>
      </c>
      <c r="BL272" s="18" t="s">
        <v>135</v>
      </c>
      <c r="BM272" s="232" t="s">
        <v>1225</v>
      </c>
    </row>
    <row r="273" s="14" customFormat="1">
      <c r="A273" s="14"/>
      <c r="B273" s="245"/>
      <c r="C273" s="246"/>
      <c r="D273" s="236" t="s">
        <v>137</v>
      </c>
      <c r="E273" s="247" t="s">
        <v>1</v>
      </c>
      <c r="F273" s="248" t="s">
        <v>175</v>
      </c>
      <c r="G273" s="246"/>
      <c r="H273" s="249">
        <v>8</v>
      </c>
      <c r="I273" s="250"/>
      <c r="J273" s="246"/>
      <c r="K273" s="246"/>
      <c r="L273" s="251"/>
      <c r="M273" s="252"/>
      <c r="N273" s="253"/>
      <c r="O273" s="253"/>
      <c r="P273" s="253"/>
      <c r="Q273" s="253"/>
      <c r="R273" s="253"/>
      <c r="S273" s="253"/>
      <c r="T273" s="254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5" t="s">
        <v>137</v>
      </c>
      <c r="AU273" s="255" t="s">
        <v>86</v>
      </c>
      <c r="AV273" s="14" t="s">
        <v>86</v>
      </c>
      <c r="AW273" s="14" t="s">
        <v>32</v>
      </c>
      <c r="AX273" s="14" t="s">
        <v>84</v>
      </c>
      <c r="AY273" s="255" t="s">
        <v>128</v>
      </c>
    </row>
    <row r="274" s="12" customFormat="1" ht="22.8" customHeight="1">
      <c r="A274" s="12"/>
      <c r="B274" s="204"/>
      <c r="C274" s="205"/>
      <c r="D274" s="206" t="s">
        <v>75</v>
      </c>
      <c r="E274" s="218" t="s">
        <v>344</v>
      </c>
      <c r="F274" s="218" t="s">
        <v>497</v>
      </c>
      <c r="G274" s="205"/>
      <c r="H274" s="205"/>
      <c r="I274" s="208"/>
      <c r="J274" s="219">
        <f>BK274</f>
        <v>0</v>
      </c>
      <c r="K274" s="205"/>
      <c r="L274" s="210"/>
      <c r="M274" s="211"/>
      <c r="N274" s="212"/>
      <c r="O274" s="212"/>
      <c r="P274" s="213">
        <f>SUM(P275:P314)</f>
        <v>0</v>
      </c>
      <c r="Q274" s="212"/>
      <c r="R274" s="213">
        <f>SUM(R275:R314)</f>
        <v>96.41592</v>
      </c>
      <c r="S274" s="212"/>
      <c r="T274" s="214">
        <f>SUM(T275:T314)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15" t="s">
        <v>84</v>
      </c>
      <c r="AT274" s="216" t="s">
        <v>75</v>
      </c>
      <c r="AU274" s="216" t="s">
        <v>84</v>
      </c>
      <c r="AY274" s="215" t="s">
        <v>128</v>
      </c>
      <c r="BK274" s="217">
        <f>SUM(BK275:BK314)</f>
        <v>0</v>
      </c>
    </row>
    <row r="275" s="2" customFormat="1" ht="55.5" customHeight="1">
      <c r="A275" s="39"/>
      <c r="B275" s="40"/>
      <c r="C275" s="220" t="s">
        <v>523</v>
      </c>
      <c r="D275" s="220" t="s">
        <v>131</v>
      </c>
      <c r="E275" s="221" t="s">
        <v>510</v>
      </c>
      <c r="F275" s="222" t="s">
        <v>511</v>
      </c>
      <c r="G275" s="223" t="s">
        <v>320</v>
      </c>
      <c r="H275" s="224">
        <v>360</v>
      </c>
      <c r="I275" s="225"/>
      <c r="J275" s="226">
        <f>ROUND(I275*H275,2)</f>
        <v>0</v>
      </c>
      <c r="K275" s="227"/>
      <c r="L275" s="45"/>
      <c r="M275" s="228" t="s">
        <v>1</v>
      </c>
      <c r="N275" s="229" t="s">
        <v>41</v>
      </c>
      <c r="O275" s="92"/>
      <c r="P275" s="230">
        <f>O275*H275</f>
        <v>0</v>
      </c>
      <c r="Q275" s="230">
        <v>0</v>
      </c>
      <c r="R275" s="230">
        <f>Q275*H275</f>
        <v>0</v>
      </c>
      <c r="S275" s="230">
        <v>0</v>
      </c>
      <c r="T275" s="231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2" t="s">
        <v>135</v>
      </c>
      <c r="AT275" s="232" t="s">
        <v>131</v>
      </c>
      <c r="AU275" s="232" t="s">
        <v>86</v>
      </c>
      <c r="AY275" s="18" t="s">
        <v>128</v>
      </c>
      <c r="BE275" s="233">
        <f>IF(N275="základní",J275,0)</f>
        <v>0</v>
      </c>
      <c r="BF275" s="233">
        <f>IF(N275="snížená",J275,0)</f>
        <v>0</v>
      </c>
      <c r="BG275" s="233">
        <f>IF(N275="zákl. přenesená",J275,0)</f>
        <v>0</v>
      </c>
      <c r="BH275" s="233">
        <f>IF(N275="sníž. přenesená",J275,0)</f>
        <v>0</v>
      </c>
      <c r="BI275" s="233">
        <f>IF(N275="nulová",J275,0)</f>
        <v>0</v>
      </c>
      <c r="BJ275" s="18" t="s">
        <v>84</v>
      </c>
      <c r="BK275" s="233">
        <f>ROUND(I275*H275,2)</f>
        <v>0</v>
      </c>
      <c r="BL275" s="18" t="s">
        <v>135</v>
      </c>
      <c r="BM275" s="232" t="s">
        <v>1226</v>
      </c>
    </row>
    <row r="276" s="14" customFormat="1">
      <c r="A276" s="14"/>
      <c r="B276" s="245"/>
      <c r="C276" s="246"/>
      <c r="D276" s="236" t="s">
        <v>137</v>
      </c>
      <c r="E276" s="247" t="s">
        <v>1</v>
      </c>
      <c r="F276" s="248" t="s">
        <v>1227</v>
      </c>
      <c r="G276" s="246"/>
      <c r="H276" s="249">
        <v>360</v>
      </c>
      <c r="I276" s="250"/>
      <c r="J276" s="246"/>
      <c r="K276" s="246"/>
      <c r="L276" s="251"/>
      <c r="M276" s="252"/>
      <c r="N276" s="253"/>
      <c r="O276" s="253"/>
      <c r="P276" s="253"/>
      <c r="Q276" s="253"/>
      <c r="R276" s="253"/>
      <c r="S276" s="253"/>
      <c r="T276" s="254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5" t="s">
        <v>137</v>
      </c>
      <c r="AU276" s="255" t="s">
        <v>86</v>
      </c>
      <c r="AV276" s="14" t="s">
        <v>86</v>
      </c>
      <c r="AW276" s="14" t="s">
        <v>32</v>
      </c>
      <c r="AX276" s="14" t="s">
        <v>84</v>
      </c>
      <c r="AY276" s="255" t="s">
        <v>128</v>
      </c>
    </row>
    <row r="277" s="2" customFormat="1" ht="37.8" customHeight="1">
      <c r="A277" s="39"/>
      <c r="B277" s="40"/>
      <c r="C277" s="220" t="s">
        <v>252</v>
      </c>
      <c r="D277" s="220" t="s">
        <v>131</v>
      </c>
      <c r="E277" s="221" t="s">
        <v>520</v>
      </c>
      <c r="F277" s="222" t="s">
        <v>521</v>
      </c>
      <c r="G277" s="223" t="s">
        <v>320</v>
      </c>
      <c r="H277" s="224">
        <v>360</v>
      </c>
      <c r="I277" s="225"/>
      <c r="J277" s="226">
        <f>ROUND(I277*H277,2)</f>
        <v>0</v>
      </c>
      <c r="K277" s="227"/>
      <c r="L277" s="45"/>
      <c r="M277" s="228" t="s">
        <v>1</v>
      </c>
      <c r="N277" s="229" t="s">
        <v>41</v>
      </c>
      <c r="O277" s="92"/>
      <c r="P277" s="230">
        <f>O277*H277</f>
        <v>0</v>
      </c>
      <c r="Q277" s="230">
        <v>0</v>
      </c>
      <c r="R277" s="230">
        <f>Q277*H277</f>
        <v>0</v>
      </c>
      <c r="S277" s="230">
        <v>0</v>
      </c>
      <c r="T277" s="231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2" t="s">
        <v>135</v>
      </c>
      <c r="AT277" s="232" t="s">
        <v>131</v>
      </c>
      <c r="AU277" s="232" t="s">
        <v>86</v>
      </c>
      <c r="AY277" s="18" t="s">
        <v>128</v>
      </c>
      <c r="BE277" s="233">
        <f>IF(N277="základní",J277,0)</f>
        <v>0</v>
      </c>
      <c r="BF277" s="233">
        <f>IF(N277="snížená",J277,0)</f>
        <v>0</v>
      </c>
      <c r="BG277" s="233">
        <f>IF(N277="zákl. přenesená",J277,0)</f>
        <v>0</v>
      </c>
      <c r="BH277" s="233">
        <f>IF(N277="sníž. přenesená",J277,0)</f>
        <v>0</v>
      </c>
      <c r="BI277" s="233">
        <f>IF(N277="nulová",J277,0)</f>
        <v>0</v>
      </c>
      <c r="BJ277" s="18" t="s">
        <v>84</v>
      </c>
      <c r="BK277" s="233">
        <f>ROUND(I277*H277,2)</f>
        <v>0</v>
      </c>
      <c r="BL277" s="18" t="s">
        <v>135</v>
      </c>
      <c r="BM277" s="232" t="s">
        <v>1228</v>
      </c>
    </row>
    <row r="278" s="14" customFormat="1">
      <c r="A278" s="14"/>
      <c r="B278" s="245"/>
      <c r="C278" s="246"/>
      <c r="D278" s="236" t="s">
        <v>137</v>
      </c>
      <c r="E278" s="247" t="s">
        <v>1</v>
      </c>
      <c r="F278" s="248" t="s">
        <v>1227</v>
      </c>
      <c r="G278" s="246"/>
      <c r="H278" s="249">
        <v>360</v>
      </c>
      <c r="I278" s="250"/>
      <c r="J278" s="246"/>
      <c r="K278" s="246"/>
      <c r="L278" s="251"/>
      <c r="M278" s="252"/>
      <c r="N278" s="253"/>
      <c r="O278" s="253"/>
      <c r="P278" s="253"/>
      <c r="Q278" s="253"/>
      <c r="R278" s="253"/>
      <c r="S278" s="253"/>
      <c r="T278" s="254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5" t="s">
        <v>137</v>
      </c>
      <c r="AU278" s="255" t="s">
        <v>86</v>
      </c>
      <c r="AV278" s="14" t="s">
        <v>86</v>
      </c>
      <c r="AW278" s="14" t="s">
        <v>32</v>
      </c>
      <c r="AX278" s="14" t="s">
        <v>84</v>
      </c>
      <c r="AY278" s="255" t="s">
        <v>128</v>
      </c>
    </row>
    <row r="279" s="2" customFormat="1" ht="16.5" customHeight="1">
      <c r="A279" s="39"/>
      <c r="B279" s="40"/>
      <c r="C279" s="270" t="s">
        <v>533</v>
      </c>
      <c r="D279" s="270" t="s">
        <v>279</v>
      </c>
      <c r="E279" s="271" t="s">
        <v>1229</v>
      </c>
      <c r="F279" s="272" t="s">
        <v>525</v>
      </c>
      <c r="G279" s="273" t="s">
        <v>282</v>
      </c>
      <c r="H279" s="274">
        <v>96.390000000000001</v>
      </c>
      <c r="I279" s="275"/>
      <c r="J279" s="276">
        <f>ROUND(I279*H279,2)</f>
        <v>0</v>
      </c>
      <c r="K279" s="277"/>
      <c r="L279" s="278"/>
      <c r="M279" s="279" t="s">
        <v>1</v>
      </c>
      <c r="N279" s="280" t="s">
        <v>41</v>
      </c>
      <c r="O279" s="92"/>
      <c r="P279" s="230">
        <f>O279*H279</f>
        <v>0</v>
      </c>
      <c r="Q279" s="230">
        <v>1</v>
      </c>
      <c r="R279" s="230">
        <f>Q279*H279</f>
        <v>96.390000000000001</v>
      </c>
      <c r="S279" s="230">
        <v>0</v>
      </c>
      <c r="T279" s="231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2" t="s">
        <v>175</v>
      </c>
      <c r="AT279" s="232" t="s">
        <v>279</v>
      </c>
      <c r="AU279" s="232" t="s">
        <v>86</v>
      </c>
      <c r="AY279" s="18" t="s">
        <v>128</v>
      </c>
      <c r="BE279" s="233">
        <f>IF(N279="základní",J279,0)</f>
        <v>0</v>
      </c>
      <c r="BF279" s="233">
        <f>IF(N279="snížená",J279,0)</f>
        <v>0</v>
      </c>
      <c r="BG279" s="233">
        <f>IF(N279="zákl. přenesená",J279,0)</f>
        <v>0</v>
      </c>
      <c r="BH279" s="233">
        <f>IF(N279="sníž. přenesená",J279,0)</f>
        <v>0</v>
      </c>
      <c r="BI279" s="233">
        <f>IF(N279="nulová",J279,0)</f>
        <v>0</v>
      </c>
      <c r="BJ279" s="18" t="s">
        <v>84</v>
      </c>
      <c r="BK279" s="233">
        <f>ROUND(I279*H279,2)</f>
        <v>0</v>
      </c>
      <c r="BL279" s="18" t="s">
        <v>135</v>
      </c>
      <c r="BM279" s="232" t="s">
        <v>1230</v>
      </c>
    </row>
    <row r="280" s="14" customFormat="1">
      <c r="A280" s="14"/>
      <c r="B280" s="245"/>
      <c r="C280" s="246"/>
      <c r="D280" s="236" t="s">
        <v>137</v>
      </c>
      <c r="E280" s="247" t="s">
        <v>1</v>
      </c>
      <c r="F280" s="248" t="s">
        <v>1231</v>
      </c>
      <c r="G280" s="246"/>
      <c r="H280" s="249">
        <v>91.799999999999997</v>
      </c>
      <c r="I280" s="250"/>
      <c r="J280" s="246"/>
      <c r="K280" s="246"/>
      <c r="L280" s="251"/>
      <c r="M280" s="252"/>
      <c r="N280" s="253"/>
      <c r="O280" s="253"/>
      <c r="P280" s="253"/>
      <c r="Q280" s="253"/>
      <c r="R280" s="253"/>
      <c r="S280" s="253"/>
      <c r="T280" s="254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5" t="s">
        <v>137</v>
      </c>
      <c r="AU280" s="255" t="s">
        <v>86</v>
      </c>
      <c r="AV280" s="14" t="s">
        <v>86</v>
      </c>
      <c r="AW280" s="14" t="s">
        <v>32</v>
      </c>
      <c r="AX280" s="14" t="s">
        <v>84</v>
      </c>
      <c r="AY280" s="255" t="s">
        <v>128</v>
      </c>
    </row>
    <row r="281" s="14" customFormat="1">
      <c r="A281" s="14"/>
      <c r="B281" s="245"/>
      <c r="C281" s="246"/>
      <c r="D281" s="236" t="s">
        <v>137</v>
      </c>
      <c r="E281" s="246"/>
      <c r="F281" s="248" t="s">
        <v>1232</v>
      </c>
      <c r="G281" s="246"/>
      <c r="H281" s="249">
        <v>96.390000000000001</v>
      </c>
      <c r="I281" s="250"/>
      <c r="J281" s="246"/>
      <c r="K281" s="246"/>
      <c r="L281" s="251"/>
      <c r="M281" s="252"/>
      <c r="N281" s="253"/>
      <c r="O281" s="253"/>
      <c r="P281" s="253"/>
      <c r="Q281" s="253"/>
      <c r="R281" s="253"/>
      <c r="S281" s="253"/>
      <c r="T281" s="254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5" t="s">
        <v>137</v>
      </c>
      <c r="AU281" s="255" t="s">
        <v>86</v>
      </c>
      <c r="AV281" s="14" t="s">
        <v>86</v>
      </c>
      <c r="AW281" s="14" t="s">
        <v>4</v>
      </c>
      <c r="AX281" s="14" t="s">
        <v>84</v>
      </c>
      <c r="AY281" s="255" t="s">
        <v>128</v>
      </c>
    </row>
    <row r="282" s="2" customFormat="1" ht="37.8" customHeight="1">
      <c r="A282" s="39"/>
      <c r="B282" s="40"/>
      <c r="C282" s="220" t="s">
        <v>537</v>
      </c>
      <c r="D282" s="220" t="s">
        <v>131</v>
      </c>
      <c r="E282" s="221" t="s">
        <v>534</v>
      </c>
      <c r="F282" s="222" t="s">
        <v>535</v>
      </c>
      <c r="G282" s="223" t="s">
        <v>320</v>
      </c>
      <c r="H282" s="224">
        <v>360</v>
      </c>
      <c r="I282" s="225"/>
      <c r="J282" s="226">
        <f>ROUND(I282*H282,2)</f>
        <v>0</v>
      </c>
      <c r="K282" s="227"/>
      <c r="L282" s="45"/>
      <c r="M282" s="228" t="s">
        <v>1</v>
      </c>
      <c r="N282" s="229" t="s">
        <v>41</v>
      </c>
      <c r="O282" s="92"/>
      <c r="P282" s="230">
        <f>O282*H282</f>
        <v>0</v>
      </c>
      <c r="Q282" s="230">
        <v>0</v>
      </c>
      <c r="R282" s="230">
        <f>Q282*H282</f>
        <v>0</v>
      </c>
      <c r="S282" s="230">
        <v>0</v>
      </c>
      <c r="T282" s="231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2" t="s">
        <v>135</v>
      </c>
      <c r="AT282" s="232" t="s">
        <v>131</v>
      </c>
      <c r="AU282" s="232" t="s">
        <v>86</v>
      </c>
      <c r="AY282" s="18" t="s">
        <v>128</v>
      </c>
      <c r="BE282" s="233">
        <f>IF(N282="základní",J282,0)</f>
        <v>0</v>
      </c>
      <c r="BF282" s="233">
        <f>IF(N282="snížená",J282,0)</f>
        <v>0</v>
      </c>
      <c r="BG282" s="233">
        <f>IF(N282="zákl. přenesená",J282,0)</f>
        <v>0</v>
      </c>
      <c r="BH282" s="233">
        <f>IF(N282="sníž. přenesená",J282,0)</f>
        <v>0</v>
      </c>
      <c r="BI282" s="233">
        <f>IF(N282="nulová",J282,0)</f>
        <v>0</v>
      </c>
      <c r="BJ282" s="18" t="s">
        <v>84</v>
      </c>
      <c r="BK282" s="233">
        <f>ROUND(I282*H282,2)</f>
        <v>0</v>
      </c>
      <c r="BL282" s="18" t="s">
        <v>135</v>
      </c>
      <c r="BM282" s="232" t="s">
        <v>1233</v>
      </c>
    </row>
    <row r="283" s="14" customFormat="1">
      <c r="A283" s="14"/>
      <c r="B283" s="245"/>
      <c r="C283" s="246"/>
      <c r="D283" s="236" t="s">
        <v>137</v>
      </c>
      <c r="E283" s="247" t="s">
        <v>1</v>
      </c>
      <c r="F283" s="248" t="s">
        <v>1227</v>
      </c>
      <c r="G283" s="246"/>
      <c r="H283" s="249">
        <v>360</v>
      </c>
      <c r="I283" s="250"/>
      <c r="J283" s="246"/>
      <c r="K283" s="246"/>
      <c r="L283" s="251"/>
      <c r="M283" s="252"/>
      <c r="N283" s="253"/>
      <c r="O283" s="253"/>
      <c r="P283" s="253"/>
      <c r="Q283" s="253"/>
      <c r="R283" s="253"/>
      <c r="S283" s="253"/>
      <c r="T283" s="25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5" t="s">
        <v>137</v>
      </c>
      <c r="AU283" s="255" t="s">
        <v>86</v>
      </c>
      <c r="AV283" s="14" t="s">
        <v>86</v>
      </c>
      <c r="AW283" s="14" t="s">
        <v>32</v>
      </c>
      <c r="AX283" s="14" t="s">
        <v>84</v>
      </c>
      <c r="AY283" s="255" t="s">
        <v>128</v>
      </c>
    </row>
    <row r="284" s="2" customFormat="1" ht="16.5" customHeight="1">
      <c r="A284" s="39"/>
      <c r="B284" s="40"/>
      <c r="C284" s="270" t="s">
        <v>545</v>
      </c>
      <c r="D284" s="270" t="s">
        <v>279</v>
      </c>
      <c r="E284" s="271" t="s">
        <v>538</v>
      </c>
      <c r="F284" s="272" t="s">
        <v>539</v>
      </c>
      <c r="G284" s="273" t="s">
        <v>540</v>
      </c>
      <c r="H284" s="274">
        <v>14.039999999999999</v>
      </c>
      <c r="I284" s="275"/>
      <c r="J284" s="276">
        <f>ROUND(I284*H284,2)</f>
        <v>0</v>
      </c>
      <c r="K284" s="277"/>
      <c r="L284" s="278"/>
      <c r="M284" s="279" t="s">
        <v>1</v>
      </c>
      <c r="N284" s="280" t="s">
        <v>41</v>
      </c>
      <c r="O284" s="92"/>
      <c r="P284" s="230">
        <f>O284*H284</f>
        <v>0</v>
      </c>
      <c r="Q284" s="230">
        <v>0.001</v>
      </c>
      <c r="R284" s="230">
        <f>Q284*H284</f>
        <v>0.014039999999999999</v>
      </c>
      <c r="S284" s="230">
        <v>0</v>
      </c>
      <c r="T284" s="231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2" t="s">
        <v>175</v>
      </c>
      <c r="AT284" s="232" t="s">
        <v>279</v>
      </c>
      <c r="AU284" s="232" t="s">
        <v>86</v>
      </c>
      <c r="AY284" s="18" t="s">
        <v>128</v>
      </c>
      <c r="BE284" s="233">
        <f>IF(N284="základní",J284,0)</f>
        <v>0</v>
      </c>
      <c r="BF284" s="233">
        <f>IF(N284="snížená",J284,0)</f>
        <v>0</v>
      </c>
      <c r="BG284" s="233">
        <f>IF(N284="zákl. přenesená",J284,0)</f>
        <v>0</v>
      </c>
      <c r="BH284" s="233">
        <f>IF(N284="sníž. přenesená",J284,0)</f>
        <v>0</v>
      </c>
      <c r="BI284" s="233">
        <f>IF(N284="nulová",J284,0)</f>
        <v>0</v>
      </c>
      <c r="BJ284" s="18" t="s">
        <v>84</v>
      </c>
      <c r="BK284" s="233">
        <f>ROUND(I284*H284,2)</f>
        <v>0</v>
      </c>
      <c r="BL284" s="18" t="s">
        <v>135</v>
      </c>
      <c r="BM284" s="232" t="s">
        <v>1234</v>
      </c>
    </row>
    <row r="285" s="14" customFormat="1">
      <c r="A285" s="14"/>
      <c r="B285" s="245"/>
      <c r="C285" s="246"/>
      <c r="D285" s="236" t="s">
        <v>137</v>
      </c>
      <c r="E285" s="247" t="s">
        <v>1</v>
      </c>
      <c r="F285" s="248" t="s">
        <v>1235</v>
      </c>
      <c r="G285" s="246"/>
      <c r="H285" s="249">
        <v>11.699999999999999</v>
      </c>
      <c r="I285" s="250"/>
      <c r="J285" s="246"/>
      <c r="K285" s="246"/>
      <c r="L285" s="251"/>
      <c r="M285" s="252"/>
      <c r="N285" s="253"/>
      <c r="O285" s="253"/>
      <c r="P285" s="253"/>
      <c r="Q285" s="253"/>
      <c r="R285" s="253"/>
      <c r="S285" s="253"/>
      <c r="T285" s="25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5" t="s">
        <v>137</v>
      </c>
      <c r="AU285" s="255" t="s">
        <v>86</v>
      </c>
      <c r="AV285" s="14" t="s">
        <v>86</v>
      </c>
      <c r="AW285" s="14" t="s">
        <v>32</v>
      </c>
      <c r="AX285" s="14" t="s">
        <v>84</v>
      </c>
      <c r="AY285" s="255" t="s">
        <v>128</v>
      </c>
    </row>
    <row r="286" s="14" customFormat="1">
      <c r="A286" s="14"/>
      <c r="B286" s="245"/>
      <c r="C286" s="246"/>
      <c r="D286" s="236" t="s">
        <v>137</v>
      </c>
      <c r="E286" s="246"/>
      <c r="F286" s="248" t="s">
        <v>1236</v>
      </c>
      <c r="G286" s="246"/>
      <c r="H286" s="249">
        <v>14.039999999999999</v>
      </c>
      <c r="I286" s="250"/>
      <c r="J286" s="246"/>
      <c r="K286" s="246"/>
      <c r="L286" s="251"/>
      <c r="M286" s="252"/>
      <c r="N286" s="253"/>
      <c r="O286" s="253"/>
      <c r="P286" s="253"/>
      <c r="Q286" s="253"/>
      <c r="R286" s="253"/>
      <c r="S286" s="253"/>
      <c r="T286" s="254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5" t="s">
        <v>137</v>
      </c>
      <c r="AU286" s="255" t="s">
        <v>86</v>
      </c>
      <c r="AV286" s="14" t="s">
        <v>86</v>
      </c>
      <c r="AW286" s="14" t="s">
        <v>4</v>
      </c>
      <c r="AX286" s="14" t="s">
        <v>84</v>
      </c>
      <c r="AY286" s="255" t="s">
        <v>128</v>
      </c>
    </row>
    <row r="287" s="2" customFormat="1" ht="24.15" customHeight="1">
      <c r="A287" s="39"/>
      <c r="B287" s="40"/>
      <c r="C287" s="220" t="s">
        <v>549</v>
      </c>
      <c r="D287" s="220" t="s">
        <v>131</v>
      </c>
      <c r="E287" s="221" t="s">
        <v>550</v>
      </c>
      <c r="F287" s="222" t="s">
        <v>551</v>
      </c>
      <c r="G287" s="223" t="s">
        <v>320</v>
      </c>
      <c r="H287" s="224">
        <v>720</v>
      </c>
      <c r="I287" s="225"/>
      <c r="J287" s="226">
        <f>ROUND(I287*H287,2)</f>
        <v>0</v>
      </c>
      <c r="K287" s="227"/>
      <c r="L287" s="45"/>
      <c r="M287" s="228" t="s">
        <v>1</v>
      </c>
      <c r="N287" s="229" t="s">
        <v>41</v>
      </c>
      <c r="O287" s="92"/>
      <c r="P287" s="230">
        <f>O287*H287</f>
        <v>0</v>
      </c>
      <c r="Q287" s="230">
        <v>0</v>
      </c>
      <c r="R287" s="230">
        <f>Q287*H287</f>
        <v>0</v>
      </c>
      <c r="S287" s="230">
        <v>0</v>
      </c>
      <c r="T287" s="231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32" t="s">
        <v>135</v>
      </c>
      <c r="AT287" s="232" t="s">
        <v>131</v>
      </c>
      <c r="AU287" s="232" t="s">
        <v>86</v>
      </c>
      <c r="AY287" s="18" t="s">
        <v>128</v>
      </c>
      <c r="BE287" s="233">
        <f>IF(N287="základní",J287,0)</f>
        <v>0</v>
      </c>
      <c r="BF287" s="233">
        <f>IF(N287="snížená",J287,0)</f>
        <v>0</v>
      </c>
      <c r="BG287" s="233">
        <f>IF(N287="zákl. přenesená",J287,0)</f>
        <v>0</v>
      </c>
      <c r="BH287" s="233">
        <f>IF(N287="sníž. přenesená",J287,0)</f>
        <v>0</v>
      </c>
      <c r="BI287" s="233">
        <f>IF(N287="nulová",J287,0)</f>
        <v>0</v>
      </c>
      <c r="BJ287" s="18" t="s">
        <v>84</v>
      </c>
      <c r="BK287" s="233">
        <f>ROUND(I287*H287,2)</f>
        <v>0</v>
      </c>
      <c r="BL287" s="18" t="s">
        <v>135</v>
      </c>
      <c r="BM287" s="232" t="s">
        <v>1237</v>
      </c>
    </row>
    <row r="288" s="13" customFormat="1">
      <c r="A288" s="13"/>
      <c r="B288" s="234"/>
      <c r="C288" s="235"/>
      <c r="D288" s="236" t="s">
        <v>137</v>
      </c>
      <c r="E288" s="237" t="s">
        <v>1</v>
      </c>
      <c r="F288" s="238" t="s">
        <v>553</v>
      </c>
      <c r="G288" s="235"/>
      <c r="H288" s="237" t="s">
        <v>1</v>
      </c>
      <c r="I288" s="239"/>
      <c r="J288" s="235"/>
      <c r="K288" s="235"/>
      <c r="L288" s="240"/>
      <c r="M288" s="241"/>
      <c r="N288" s="242"/>
      <c r="O288" s="242"/>
      <c r="P288" s="242"/>
      <c r="Q288" s="242"/>
      <c r="R288" s="242"/>
      <c r="S288" s="242"/>
      <c r="T288" s="24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4" t="s">
        <v>137</v>
      </c>
      <c r="AU288" s="244" t="s">
        <v>86</v>
      </c>
      <c r="AV288" s="13" t="s">
        <v>84</v>
      </c>
      <c r="AW288" s="13" t="s">
        <v>32</v>
      </c>
      <c r="AX288" s="13" t="s">
        <v>76</v>
      </c>
      <c r="AY288" s="244" t="s">
        <v>128</v>
      </c>
    </row>
    <row r="289" s="14" customFormat="1">
      <c r="A289" s="14"/>
      <c r="B289" s="245"/>
      <c r="C289" s="246"/>
      <c r="D289" s="236" t="s">
        <v>137</v>
      </c>
      <c r="E289" s="247" t="s">
        <v>1</v>
      </c>
      <c r="F289" s="248" t="s">
        <v>1238</v>
      </c>
      <c r="G289" s="246"/>
      <c r="H289" s="249">
        <v>720</v>
      </c>
      <c r="I289" s="250"/>
      <c r="J289" s="246"/>
      <c r="K289" s="246"/>
      <c r="L289" s="251"/>
      <c r="M289" s="252"/>
      <c r="N289" s="253"/>
      <c r="O289" s="253"/>
      <c r="P289" s="253"/>
      <c r="Q289" s="253"/>
      <c r="R289" s="253"/>
      <c r="S289" s="253"/>
      <c r="T289" s="254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5" t="s">
        <v>137</v>
      </c>
      <c r="AU289" s="255" t="s">
        <v>86</v>
      </c>
      <c r="AV289" s="14" t="s">
        <v>86</v>
      </c>
      <c r="AW289" s="14" t="s">
        <v>32</v>
      </c>
      <c r="AX289" s="14" t="s">
        <v>84</v>
      </c>
      <c r="AY289" s="255" t="s">
        <v>128</v>
      </c>
    </row>
    <row r="290" s="2" customFormat="1" ht="24.15" customHeight="1">
      <c r="A290" s="39"/>
      <c r="B290" s="40"/>
      <c r="C290" s="220" t="s">
        <v>555</v>
      </c>
      <c r="D290" s="220" t="s">
        <v>131</v>
      </c>
      <c r="E290" s="221" t="s">
        <v>556</v>
      </c>
      <c r="F290" s="222" t="s">
        <v>557</v>
      </c>
      <c r="G290" s="223" t="s">
        <v>320</v>
      </c>
      <c r="H290" s="224">
        <v>720</v>
      </c>
      <c r="I290" s="225"/>
      <c r="J290" s="226">
        <f>ROUND(I290*H290,2)</f>
        <v>0</v>
      </c>
      <c r="K290" s="227"/>
      <c r="L290" s="45"/>
      <c r="M290" s="228" t="s">
        <v>1</v>
      </c>
      <c r="N290" s="229" t="s">
        <v>41</v>
      </c>
      <c r="O290" s="92"/>
      <c r="P290" s="230">
        <f>O290*H290</f>
        <v>0</v>
      </c>
      <c r="Q290" s="230">
        <v>0</v>
      </c>
      <c r="R290" s="230">
        <f>Q290*H290</f>
        <v>0</v>
      </c>
      <c r="S290" s="230">
        <v>0</v>
      </c>
      <c r="T290" s="231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2" t="s">
        <v>135</v>
      </c>
      <c r="AT290" s="232" t="s">
        <v>131</v>
      </c>
      <c r="AU290" s="232" t="s">
        <v>86</v>
      </c>
      <c r="AY290" s="18" t="s">
        <v>128</v>
      </c>
      <c r="BE290" s="233">
        <f>IF(N290="základní",J290,0)</f>
        <v>0</v>
      </c>
      <c r="BF290" s="233">
        <f>IF(N290="snížená",J290,0)</f>
        <v>0</v>
      </c>
      <c r="BG290" s="233">
        <f>IF(N290="zákl. přenesená",J290,0)</f>
        <v>0</v>
      </c>
      <c r="BH290" s="233">
        <f>IF(N290="sníž. přenesená",J290,0)</f>
        <v>0</v>
      </c>
      <c r="BI290" s="233">
        <f>IF(N290="nulová",J290,0)</f>
        <v>0</v>
      </c>
      <c r="BJ290" s="18" t="s">
        <v>84</v>
      </c>
      <c r="BK290" s="233">
        <f>ROUND(I290*H290,2)</f>
        <v>0</v>
      </c>
      <c r="BL290" s="18" t="s">
        <v>135</v>
      </c>
      <c r="BM290" s="232" t="s">
        <v>1239</v>
      </c>
    </row>
    <row r="291" s="13" customFormat="1">
      <c r="A291" s="13"/>
      <c r="B291" s="234"/>
      <c r="C291" s="235"/>
      <c r="D291" s="236" t="s">
        <v>137</v>
      </c>
      <c r="E291" s="237" t="s">
        <v>1</v>
      </c>
      <c r="F291" s="238" t="s">
        <v>559</v>
      </c>
      <c r="G291" s="235"/>
      <c r="H291" s="237" t="s">
        <v>1</v>
      </c>
      <c r="I291" s="239"/>
      <c r="J291" s="235"/>
      <c r="K291" s="235"/>
      <c r="L291" s="240"/>
      <c r="M291" s="241"/>
      <c r="N291" s="242"/>
      <c r="O291" s="242"/>
      <c r="P291" s="242"/>
      <c r="Q291" s="242"/>
      <c r="R291" s="242"/>
      <c r="S291" s="242"/>
      <c r="T291" s="24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4" t="s">
        <v>137</v>
      </c>
      <c r="AU291" s="244" t="s">
        <v>86</v>
      </c>
      <c r="AV291" s="13" t="s">
        <v>84</v>
      </c>
      <c r="AW291" s="13" t="s">
        <v>32</v>
      </c>
      <c r="AX291" s="13" t="s">
        <v>76</v>
      </c>
      <c r="AY291" s="244" t="s">
        <v>128</v>
      </c>
    </row>
    <row r="292" s="14" customFormat="1">
      <c r="A292" s="14"/>
      <c r="B292" s="245"/>
      <c r="C292" s="246"/>
      <c r="D292" s="236" t="s">
        <v>137</v>
      </c>
      <c r="E292" s="247" t="s">
        <v>1</v>
      </c>
      <c r="F292" s="248" t="s">
        <v>1238</v>
      </c>
      <c r="G292" s="246"/>
      <c r="H292" s="249">
        <v>720</v>
      </c>
      <c r="I292" s="250"/>
      <c r="J292" s="246"/>
      <c r="K292" s="246"/>
      <c r="L292" s="251"/>
      <c r="M292" s="252"/>
      <c r="N292" s="253"/>
      <c r="O292" s="253"/>
      <c r="P292" s="253"/>
      <c r="Q292" s="253"/>
      <c r="R292" s="253"/>
      <c r="S292" s="253"/>
      <c r="T292" s="254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5" t="s">
        <v>137</v>
      </c>
      <c r="AU292" s="255" t="s">
        <v>86</v>
      </c>
      <c r="AV292" s="14" t="s">
        <v>86</v>
      </c>
      <c r="AW292" s="14" t="s">
        <v>32</v>
      </c>
      <c r="AX292" s="14" t="s">
        <v>84</v>
      </c>
      <c r="AY292" s="255" t="s">
        <v>128</v>
      </c>
    </row>
    <row r="293" s="2" customFormat="1" ht="21.75" customHeight="1">
      <c r="A293" s="39"/>
      <c r="B293" s="40"/>
      <c r="C293" s="220" t="s">
        <v>560</v>
      </c>
      <c r="D293" s="220" t="s">
        <v>131</v>
      </c>
      <c r="E293" s="221" t="s">
        <v>561</v>
      </c>
      <c r="F293" s="222" t="s">
        <v>562</v>
      </c>
      <c r="G293" s="223" t="s">
        <v>320</v>
      </c>
      <c r="H293" s="224">
        <v>720</v>
      </c>
      <c r="I293" s="225"/>
      <c r="J293" s="226">
        <f>ROUND(I293*H293,2)</f>
        <v>0</v>
      </c>
      <c r="K293" s="227"/>
      <c r="L293" s="45"/>
      <c r="M293" s="228" t="s">
        <v>1</v>
      </c>
      <c r="N293" s="229" t="s">
        <v>41</v>
      </c>
      <c r="O293" s="92"/>
      <c r="P293" s="230">
        <f>O293*H293</f>
        <v>0</v>
      </c>
      <c r="Q293" s="230">
        <v>0</v>
      </c>
      <c r="R293" s="230">
        <f>Q293*H293</f>
        <v>0</v>
      </c>
      <c r="S293" s="230">
        <v>0</v>
      </c>
      <c r="T293" s="231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32" t="s">
        <v>135</v>
      </c>
      <c r="AT293" s="232" t="s">
        <v>131</v>
      </c>
      <c r="AU293" s="232" t="s">
        <v>86</v>
      </c>
      <c r="AY293" s="18" t="s">
        <v>128</v>
      </c>
      <c r="BE293" s="233">
        <f>IF(N293="základní",J293,0)</f>
        <v>0</v>
      </c>
      <c r="BF293" s="233">
        <f>IF(N293="snížená",J293,0)</f>
        <v>0</v>
      </c>
      <c r="BG293" s="233">
        <f>IF(N293="zákl. přenesená",J293,0)</f>
        <v>0</v>
      </c>
      <c r="BH293" s="233">
        <f>IF(N293="sníž. přenesená",J293,0)</f>
        <v>0</v>
      </c>
      <c r="BI293" s="233">
        <f>IF(N293="nulová",J293,0)</f>
        <v>0</v>
      </c>
      <c r="BJ293" s="18" t="s">
        <v>84</v>
      </c>
      <c r="BK293" s="233">
        <f>ROUND(I293*H293,2)</f>
        <v>0</v>
      </c>
      <c r="BL293" s="18" t="s">
        <v>135</v>
      </c>
      <c r="BM293" s="232" t="s">
        <v>1240</v>
      </c>
    </row>
    <row r="294" s="13" customFormat="1">
      <c r="A294" s="13"/>
      <c r="B294" s="234"/>
      <c r="C294" s="235"/>
      <c r="D294" s="236" t="s">
        <v>137</v>
      </c>
      <c r="E294" s="237" t="s">
        <v>1</v>
      </c>
      <c r="F294" s="238" t="s">
        <v>559</v>
      </c>
      <c r="G294" s="235"/>
      <c r="H294" s="237" t="s">
        <v>1</v>
      </c>
      <c r="I294" s="239"/>
      <c r="J294" s="235"/>
      <c r="K294" s="235"/>
      <c r="L294" s="240"/>
      <c r="M294" s="241"/>
      <c r="N294" s="242"/>
      <c r="O294" s="242"/>
      <c r="P294" s="242"/>
      <c r="Q294" s="242"/>
      <c r="R294" s="242"/>
      <c r="S294" s="242"/>
      <c r="T294" s="24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4" t="s">
        <v>137</v>
      </c>
      <c r="AU294" s="244" t="s">
        <v>86</v>
      </c>
      <c r="AV294" s="13" t="s">
        <v>84</v>
      </c>
      <c r="AW294" s="13" t="s">
        <v>32</v>
      </c>
      <c r="AX294" s="13" t="s">
        <v>76</v>
      </c>
      <c r="AY294" s="244" t="s">
        <v>128</v>
      </c>
    </row>
    <row r="295" s="14" customFormat="1">
      <c r="A295" s="14"/>
      <c r="B295" s="245"/>
      <c r="C295" s="246"/>
      <c r="D295" s="236" t="s">
        <v>137</v>
      </c>
      <c r="E295" s="247" t="s">
        <v>1</v>
      </c>
      <c r="F295" s="248" t="s">
        <v>1238</v>
      </c>
      <c r="G295" s="246"/>
      <c r="H295" s="249">
        <v>720</v>
      </c>
      <c r="I295" s="250"/>
      <c r="J295" s="246"/>
      <c r="K295" s="246"/>
      <c r="L295" s="251"/>
      <c r="M295" s="252"/>
      <c r="N295" s="253"/>
      <c r="O295" s="253"/>
      <c r="P295" s="253"/>
      <c r="Q295" s="253"/>
      <c r="R295" s="253"/>
      <c r="S295" s="253"/>
      <c r="T295" s="254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5" t="s">
        <v>137</v>
      </c>
      <c r="AU295" s="255" t="s">
        <v>86</v>
      </c>
      <c r="AV295" s="14" t="s">
        <v>86</v>
      </c>
      <c r="AW295" s="14" t="s">
        <v>32</v>
      </c>
      <c r="AX295" s="14" t="s">
        <v>84</v>
      </c>
      <c r="AY295" s="255" t="s">
        <v>128</v>
      </c>
    </row>
    <row r="296" s="2" customFormat="1" ht="24.15" customHeight="1">
      <c r="A296" s="39"/>
      <c r="B296" s="40"/>
      <c r="C296" s="220" t="s">
        <v>564</v>
      </c>
      <c r="D296" s="220" t="s">
        <v>131</v>
      </c>
      <c r="E296" s="221" t="s">
        <v>565</v>
      </c>
      <c r="F296" s="222" t="s">
        <v>566</v>
      </c>
      <c r="G296" s="223" t="s">
        <v>320</v>
      </c>
      <c r="H296" s="224">
        <v>1080</v>
      </c>
      <c r="I296" s="225"/>
      <c r="J296" s="226">
        <f>ROUND(I296*H296,2)</f>
        <v>0</v>
      </c>
      <c r="K296" s="227"/>
      <c r="L296" s="45"/>
      <c r="M296" s="228" t="s">
        <v>1</v>
      </c>
      <c r="N296" s="229" t="s">
        <v>41</v>
      </c>
      <c r="O296" s="92"/>
      <c r="P296" s="230">
        <f>O296*H296</f>
        <v>0</v>
      </c>
      <c r="Q296" s="230">
        <v>0</v>
      </c>
      <c r="R296" s="230">
        <f>Q296*H296</f>
        <v>0</v>
      </c>
      <c r="S296" s="230">
        <v>0</v>
      </c>
      <c r="T296" s="231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2" t="s">
        <v>135</v>
      </c>
      <c r="AT296" s="232" t="s">
        <v>131</v>
      </c>
      <c r="AU296" s="232" t="s">
        <v>86</v>
      </c>
      <c r="AY296" s="18" t="s">
        <v>128</v>
      </c>
      <c r="BE296" s="233">
        <f>IF(N296="základní",J296,0)</f>
        <v>0</v>
      </c>
      <c r="BF296" s="233">
        <f>IF(N296="snížená",J296,0)</f>
        <v>0</v>
      </c>
      <c r="BG296" s="233">
        <f>IF(N296="zákl. přenesená",J296,0)</f>
        <v>0</v>
      </c>
      <c r="BH296" s="233">
        <f>IF(N296="sníž. přenesená",J296,0)</f>
        <v>0</v>
      </c>
      <c r="BI296" s="233">
        <f>IF(N296="nulová",J296,0)</f>
        <v>0</v>
      </c>
      <c r="BJ296" s="18" t="s">
        <v>84</v>
      </c>
      <c r="BK296" s="233">
        <f>ROUND(I296*H296,2)</f>
        <v>0</v>
      </c>
      <c r="BL296" s="18" t="s">
        <v>135</v>
      </c>
      <c r="BM296" s="232" t="s">
        <v>1241</v>
      </c>
    </row>
    <row r="297" s="13" customFormat="1">
      <c r="A297" s="13"/>
      <c r="B297" s="234"/>
      <c r="C297" s="235"/>
      <c r="D297" s="236" t="s">
        <v>137</v>
      </c>
      <c r="E297" s="237" t="s">
        <v>1</v>
      </c>
      <c r="F297" s="238" t="s">
        <v>568</v>
      </c>
      <c r="G297" s="235"/>
      <c r="H297" s="237" t="s">
        <v>1</v>
      </c>
      <c r="I297" s="239"/>
      <c r="J297" s="235"/>
      <c r="K297" s="235"/>
      <c r="L297" s="240"/>
      <c r="M297" s="241"/>
      <c r="N297" s="242"/>
      <c r="O297" s="242"/>
      <c r="P297" s="242"/>
      <c r="Q297" s="242"/>
      <c r="R297" s="242"/>
      <c r="S297" s="242"/>
      <c r="T297" s="24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4" t="s">
        <v>137</v>
      </c>
      <c r="AU297" s="244" t="s">
        <v>86</v>
      </c>
      <c r="AV297" s="13" t="s">
        <v>84</v>
      </c>
      <c r="AW297" s="13" t="s">
        <v>32</v>
      </c>
      <c r="AX297" s="13" t="s">
        <v>76</v>
      </c>
      <c r="AY297" s="244" t="s">
        <v>128</v>
      </c>
    </row>
    <row r="298" s="14" customFormat="1">
      <c r="A298" s="14"/>
      <c r="B298" s="245"/>
      <c r="C298" s="246"/>
      <c r="D298" s="236" t="s">
        <v>137</v>
      </c>
      <c r="E298" s="247" t="s">
        <v>1</v>
      </c>
      <c r="F298" s="248" t="s">
        <v>1242</v>
      </c>
      <c r="G298" s="246"/>
      <c r="H298" s="249">
        <v>1080</v>
      </c>
      <c r="I298" s="250"/>
      <c r="J298" s="246"/>
      <c r="K298" s="246"/>
      <c r="L298" s="251"/>
      <c r="M298" s="252"/>
      <c r="N298" s="253"/>
      <c r="O298" s="253"/>
      <c r="P298" s="253"/>
      <c r="Q298" s="253"/>
      <c r="R298" s="253"/>
      <c r="S298" s="253"/>
      <c r="T298" s="254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5" t="s">
        <v>137</v>
      </c>
      <c r="AU298" s="255" t="s">
        <v>86</v>
      </c>
      <c r="AV298" s="14" t="s">
        <v>86</v>
      </c>
      <c r="AW298" s="14" t="s">
        <v>32</v>
      </c>
      <c r="AX298" s="14" t="s">
        <v>84</v>
      </c>
      <c r="AY298" s="255" t="s">
        <v>128</v>
      </c>
    </row>
    <row r="299" s="2" customFormat="1" ht="49.05" customHeight="1">
      <c r="A299" s="39"/>
      <c r="B299" s="40"/>
      <c r="C299" s="220" t="s">
        <v>570</v>
      </c>
      <c r="D299" s="220" t="s">
        <v>131</v>
      </c>
      <c r="E299" s="221" t="s">
        <v>589</v>
      </c>
      <c r="F299" s="222" t="s">
        <v>590</v>
      </c>
      <c r="G299" s="223" t="s">
        <v>320</v>
      </c>
      <c r="H299" s="224">
        <v>360</v>
      </c>
      <c r="I299" s="225"/>
      <c r="J299" s="226">
        <f>ROUND(I299*H299,2)</f>
        <v>0</v>
      </c>
      <c r="K299" s="227"/>
      <c r="L299" s="45"/>
      <c r="M299" s="228" t="s">
        <v>1</v>
      </c>
      <c r="N299" s="229" t="s">
        <v>41</v>
      </c>
      <c r="O299" s="92"/>
      <c r="P299" s="230">
        <f>O299*H299</f>
        <v>0</v>
      </c>
      <c r="Q299" s="230">
        <v>0</v>
      </c>
      <c r="R299" s="230">
        <f>Q299*H299</f>
        <v>0</v>
      </c>
      <c r="S299" s="230">
        <v>0</v>
      </c>
      <c r="T299" s="231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2" t="s">
        <v>135</v>
      </c>
      <c r="AT299" s="232" t="s">
        <v>131</v>
      </c>
      <c r="AU299" s="232" t="s">
        <v>86</v>
      </c>
      <c r="AY299" s="18" t="s">
        <v>128</v>
      </c>
      <c r="BE299" s="233">
        <f>IF(N299="základní",J299,0)</f>
        <v>0</v>
      </c>
      <c r="BF299" s="233">
        <f>IF(N299="snížená",J299,0)</f>
        <v>0</v>
      </c>
      <c r="BG299" s="233">
        <f>IF(N299="zákl. přenesená",J299,0)</f>
        <v>0</v>
      </c>
      <c r="BH299" s="233">
        <f>IF(N299="sníž. přenesená",J299,0)</f>
        <v>0</v>
      </c>
      <c r="BI299" s="233">
        <f>IF(N299="nulová",J299,0)</f>
        <v>0</v>
      </c>
      <c r="BJ299" s="18" t="s">
        <v>84</v>
      </c>
      <c r="BK299" s="233">
        <f>ROUND(I299*H299,2)</f>
        <v>0</v>
      </c>
      <c r="BL299" s="18" t="s">
        <v>135</v>
      </c>
      <c r="BM299" s="232" t="s">
        <v>1243</v>
      </c>
    </row>
    <row r="300" s="14" customFormat="1">
      <c r="A300" s="14"/>
      <c r="B300" s="245"/>
      <c r="C300" s="246"/>
      <c r="D300" s="236" t="s">
        <v>137</v>
      </c>
      <c r="E300" s="247" t="s">
        <v>1</v>
      </c>
      <c r="F300" s="248" t="s">
        <v>1227</v>
      </c>
      <c r="G300" s="246"/>
      <c r="H300" s="249">
        <v>360</v>
      </c>
      <c r="I300" s="250"/>
      <c r="J300" s="246"/>
      <c r="K300" s="246"/>
      <c r="L300" s="251"/>
      <c r="M300" s="252"/>
      <c r="N300" s="253"/>
      <c r="O300" s="253"/>
      <c r="P300" s="253"/>
      <c r="Q300" s="253"/>
      <c r="R300" s="253"/>
      <c r="S300" s="253"/>
      <c r="T300" s="254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5" t="s">
        <v>137</v>
      </c>
      <c r="AU300" s="255" t="s">
        <v>86</v>
      </c>
      <c r="AV300" s="14" t="s">
        <v>86</v>
      </c>
      <c r="AW300" s="14" t="s">
        <v>32</v>
      </c>
      <c r="AX300" s="14" t="s">
        <v>84</v>
      </c>
      <c r="AY300" s="255" t="s">
        <v>128</v>
      </c>
    </row>
    <row r="301" s="2" customFormat="1" ht="24.15" customHeight="1">
      <c r="A301" s="39"/>
      <c r="B301" s="40"/>
      <c r="C301" s="220" t="s">
        <v>575</v>
      </c>
      <c r="D301" s="220" t="s">
        <v>131</v>
      </c>
      <c r="E301" s="221" t="s">
        <v>597</v>
      </c>
      <c r="F301" s="222" t="s">
        <v>598</v>
      </c>
      <c r="G301" s="223" t="s">
        <v>282</v>
      </c>
      <c r="H301" s="224">
        <v>0.010999999999999999</v>
      </c>
      <c r="I301" s="225"/>
      <c r="J301" s="226">
        <f>ROUND(I301*H301,2)</f>
        <v>0</v>
      </c>
      <c r="K301" s="227"/>
      <c r="L301" s="45"/>
      <c r="M301" s="228" t="s">
        <v>1</v>
      </c>
      <c r="N301" s="229" t="s">
        <v>41</v>
      </c>
      <c r="O301" s="92"/>
      <c r="P301" s="230">
        <f>O301*H301</f>
        <v>0</v>
      </c>
      <c r="Q301" s="230">
        <v>0</v>
      </c>
      <c r="R301" s="230">
        <f>Q301*H301</f>
        <v>0</v>
      </c>
      <c r="S301" s="230">
        <v>0</v>
      </c>
      <c r="T301" s="231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2" t="s">
        <v>135</v>
      </c>
      <c r="AT301" s="232" t="s">
        <v>131</v>
      </c>
      <c r="AU301" s="232" t="s">
        <v>86</v>
      </c>
      <c r="AY301" s="18" t="s">
        <v>128</v>
      </c>
      <c r="BE301" s="233">
        <f>IF(N301="základní",J301,0)</f>
        <v>0</v>
      </c>
      <c r="BF301" s="233">
        <f>IF(N301="snížená",J301,0)</f>
        <v>0</v>
      </c>
      <c r="BG301" s="233">
        <f>IF(N301="zákl. přenesená",J301,0)</f>
        <v>0</v>
      </c>
      <c r="BH301" s="233">
        <f>IF(N301="sníž. přenesená",J301,0)</f>
        <v>0</v>
      </c>
      <c r="BI301" s="233">
        <f>IF(N301="nulová",J301,0)</f>
        <v>0</v>
      </c>
      <c r="BJ301" s="18" t="s">
        <v>84</v>
      </c>
      <c r="BK301" s="233">
        <f>ROUND(I301*H301,2)</f>
        <v>0</v>
      </c>
      <c r="BL301" s="18" t="s">
        <v>135</v>
      </c>
      <c r="BM301" s="232" t="s">
        <v>1244</v>
      </c>
    </row>
    <row r="302" s="14" customFormat="1">
      <c r="A302" s="14"/>
      <c r="B302" s="245"/>
      <c r="C302" s="246"/>
      <c r="D302" s="236" t="s">
        <v>137</v>
      </c>
      <c r="E302" s="247" t="s">
        <v>1</v>
      </c>
      <c r="F302" s="248" t="s">
        <v>1245</v>
      </c>
      <c r="G302" s="246"/>
      <c r="H302" s="249">
        <v>0.010999999999999999</v>
      </c>
      <c r="I302" s="250"/>
      <c r="J302" s="246"/>
      <c r="K302" s="246"/>
      <c r="L302" s="251"/>
      <c r="M302" s="252"/>
      <c r="N302" s="253"/>
      <c r="O302" s="253"/>
      <c r="P302" s="253"/>
      <c r="Q302" s="253"/>
      <c r="R302" s="253"/>
      <c r="S302" s="253"/>
      <c r="T302" s="254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5" t="s">
        <v>137</v>
      </c>
      <c r="AU302" s="255" t="s">
        <v>86</v>
      </c>
      <c r="AV302" s="14" t="s">
        <v>86</v>
      </c>
      <c r="AW302" s="14" t="s">
        <v>32</v>
      </c>
      <c r="AX302" s="14" t="s">
        <v>84</v>
      </c>
      <c r="AY302" s="255" t="s">
        <v>128</v>
      </c>
    </row>
    <row r="303" s="2" customFormat="1" ht="16.5" customHeight="1">
      <c r="A303" s="39"/>
      <c r="B303" s="40"/>
      <c r="C303" s="270" t="s">
        <v>579</v>
      </c>
      <c r="D303" s="270" t="s">
        <v>279</v>
      </c>
      <c r="E303" s="271" t="s">
        <v>602</v>
      </c>
      <c r="F303" s="272" t="s">
        <v>603</v>
      </c>
      <c r="G303" s="273" t="s">
        <v>540</v>
      </c>
      <c r="H303" s="274">
        <v>11.880000000000001</v>
      </c>
      <c r="I303" s="275"/>
      <c r="J303" s="276">
        <f>ROUND(I303*H303,2)</f>
        <v>0</v>
      </c>
      <c r="K303" s="277"/>
      <c r="L303" s="278"/>
      <c r="M303" s="279" t="s">
        <v>1</v>
      </c>
      <c r="N303" s="280" t="s">
        <v>41</v>
      </c>
      <c r="O303" s="92"/>
      <c r="P303" s="230">
        <f>O303*H303</f>
        <v>0</v>
      </c>
      <c r="Q303" s="230">
        <v>0.001</v>
      </c>
      <c r="R303" s="230">
        <f>Q303*H303</f>
        <v>0.011880000000000002</v>
      </c>
      <c r="S303" s="230">
        <v>0</v>
      </c>
      <c r="T303" s="231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32" t="s">
        <v>175</v>
      </c>
      <c r="AT303" s="232" t="s">
        <v>279</v>
      </c>
      <c r="AU303" s="232" t="s">
        <v>86</v>
      </c>
      <c r="AY303" s="18" t="s">
        <v>128</v>
      </c>
      <c r="BE303" s="233">
        <f>IF(N303="základní",J303,0)</f>
        <v>0</v>
      </c>
      <c r="BF303" s="233">
        <f>IF(N303="snížená",J303,0)</f>
        <v>0</v>
      </c>
      <c r="BG303" s="233">
        <f>IF(N303="zákl. přenesená",J303,0)</f>
        <v>0</v>
      </c>
      <c r="BH303" s="233">
        <f>IF(N303="sníž. přenesená",J303,0)</f>
        <v>0</v>
      </c>
      <c r="BI303" s="233">
        <f>IF(N303="nulová",J303,0)</f>
        <v>0</v>
      </c>
      <c r="BJ303" s="18" t="s">
        <v>84</v>
      </c>
      <c r="BK303" s="233">
        <f>ROUND(I303*H303,2)</f>
        <v>0</v>
      </c>
      <c r="BL303" s="18" t="s">
        <v>135</v>
      </c>
      <c r="BM303" s="232" t="s">
        <v>1246</v>
      </c>
    </row>
    <row r="304" s="14" customFormat="1">
      <c r="A304" s="14"/>
      <c r="B304" s="245"/>
      <c r="C304" s="246"/>
      <c r="D304" s="236" t="s">
        <v>137</v>
      </c>
      <c r="E304" s="247" t="s">
        <v>1</v>
      </c>
      <c r="F304" s="248" t="s">
        <v>1247</v>
      </c>
      <c r="G304" s="246"/>
      <c r="H304" s="249">
        <v>10.800000000000001</v>
      </c>
      <c r="I304" s="250"/>
      <c r="J304" s="246"/>
      <c r="K304" s="246"/>
      <c r="L304" s="251"/>
      <c r="M304" s="252"/>
      <c r="N304" s="253"/>
      <c r="O304" s="253"/>
      <c r="P304" s="253"/>
      <c r="Q304" s="253"/>
      <c r="R304" s="253"/>
      <c r="S304" s="253"/>
      <c r="T304" s="254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5" t="s">
        <v>137</v>
      </c>
      <c r="AU304" s="255" t="s">
        <v>86</v>
      </c>
      <c r="AV304" s="14" t="s">
        <v>86</v>
      </c>
      <c r="AW304" s="14" t="s">
        <v>32</v>
      </c>
      <c r="AX304" s="14" t="s">
        <v>84</v>
      </c>
      <c r="AY304" s="255" t="s">
        <v>128</v>
      </c>
    </row>
    <row r="305" s="14" customFormat="1">
      <c r="A305" s="14"/>
      <c r="B305" s="245"/>
      <c r="C305" s="246"/>
      <c r="D305" s="236" t="s">
        <v>137</v>
      </c>
      <c r="E305" s="246"/>
      <c r="F305" s="248" t="s">
        <v>1248</v>
      </c>
      <c r="G305" s="246"/>
      <c r="H305" s="249">
        <v>11.880000000000001</v>
      </c>
      <c r="I305" s="250"/>
      <c r="J305" s="246"/>
      <c r="K305" s="246"/>
      <c r="L305" s="251"/>
      <c r="M305" s="252"/>
      <c r="N305" s="253"/>
      <c r="O305" s="253"/>
      <c r="P305" s="253"/>
      <c r="Q305" s="253"/>
      <c r="R305" s="253"/>
      <c r="S305" s="253"/>
      <c r="T305" s="254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5" t="s">
        <v>137</v>
      </c>
      <c r="AU305" s="255" t="s">
        <v>86</v>
      </c>
      <c r="AV305" s="14" t="s">
        <v>86</v>
      </c>
      <c r="AW305" s="14" t="s">
        <v>4</v>
      </c>
      <c r="AX305" s="14" t="s">
        <v>84</v>
      </c>
      <c r="AY305" s="255" t="s">
        <v>128</v>
      </c>
    </row>
    <row r="306" s="2" customFormat="1" ht="24.15" customHeight="1">
      <c r="A306" s="39"/>
      <c r="B306" s="40"/>
      <c r="C306" s="220" t="s">
        <v>583</v>
      </c>
      <c r="D306" s="220" t="s">
        <v>131</v>
      </c>
      <c r="E306" s="221" t="s">
        <v>614</v>
      </c>
      <c r="F306" s="222" t="s">
        <v>615</v>
      </c>
      <c r="G306" s="223" t="s">
        <v>320</v>
      </c>
      <c r="H306" s="224">
        <v>2160</v>
      </c>
      <c r="I306" s="225"/>
      <c r="J306" s="226">
        <f>ROUND(I306*H306,2)</f>
        <v>0</v>
      </c>
      <c r="K306" s="227"/>
      <c r="L306" s="45"/>
      <c r="M306" s="228" t="s">
        <v>1</v>
      </c>
      <c r="N306" s="229" t="s">
        <v>41</v>
      </c>
      <c r="O306" s="92"/>
      <c r="P306" s="230">
        <f>O306*H306</f>
        <v>0</v>
      </c>
      <c r="Q306" s="230">
        <v>0</v>
      </c>
      <c r="R306" s="230">
        <f>Q306*H306</f>
        <v>0</v>
      </c>
      <c r="S306" s="230">
        <v>0</v>
      </c>
      <c r="T306" s="231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32" t="s">
        <v>135</v>
      </c>
      <c r="AT306" s="232" t="s">
        <v>131</v>
      </c>
      <c r="AU306" s="232" t="s">
        <v>86</v>
      </c>
      <c r="AY306" s="18" t="s">
        <v>128</v>
      </c>
      <c r="BE306" s="233">
        <f>IF(N306="základní",J306,0)</f>
        <v>0</v>
      </c>
      <c r="BF306" s="233">
        <f>IF(N306="snížená",J306,0)</f>
        <v>0</v>
      </c>
      <c r="BG306" s="233">
        <f>IF(N306="zákl. přenesená",J306,0)</f>
        <v>0</v>
      </c>
      <c r="BH306" s="233">
        <f>IF(N306="sníž. přenesená",J306,0)</f>
        <v>0</v>
      </c>
      <c r="BI306" s="233">
        <f>IF(N306="nulová",J306,0)</f>
        <v>0</v>
      </c>
      <c r="BJ306" s="18" t="s">
        <v>84</v>
      </c>
      <c r="BK306" s="233">
        <f>ROUND(I306*H306,2)</f>
        <v>0</v>
      </c>
      <c r="BL306" s="18" t="s">
        <v>135</v>
      </c>
      <c r="BM306" s="232" t="s">
        <v>1249</v>
      </c>
    </row>
    <row r="307" s="13" customFormat="1">
      <c r="A307" s="13"/>
      <c r="B307" s="234"/>
      <c r="C307" s="235"/>
      <c r="D307" s="236" t="s">
        <v>137</v>
      </c>
      <c r="E307" s="237" t="s">
        <v>1</v>
      </c>
      <c r="F307" s="238" t="s">
        <v>617</v>
      </c>
      <c r="G307" s="235"/>
      <c r="H307" s="237" t="s">
        <v>1</v>
      </c>
      <c r="I307" s="239"/>
      <c r="J307" s="235"/>
      <c r="K307" s="235"/>
      <c r="L307" s="240"/>
      <c r="M307" s="241"/>
      <c r="N307" s="242"/>
      <c r="O307" s="242"/>
      <c r="P307" s="242"/>
      <c r="Q307" s="242"/>
      <c r="R307" s="242"/>
      <c r="S307" s="242"/>
      <c r="T307" s="24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4" t="s">
        <v>137</v>
      </c>
      <c r="AU307" s="244" t="s">
        <v>86</v>
      </c>
      <c r="AV307" s="13" t="s">
        <v>84</v>
      </c>
      <c r="AW307" s="13" t="s">
        <v>32</v>
      </c>
      <c r="AX307" s="13" t="s">
        <v>76</v>
      </c>
      <c r="AY307" s="244" t="s">
        <v>128</v>
      </c>
    </row>
    <row r="308" s="14" customFormat="1">
      <c r="A308" s="14"/>
      <c r="B308" s="245"/>
      <c r="C308" s="246"/>
      <c r="D308" s="236" t="s">
        <v>137</v>
      </c>
      <c r="E308" s="247" t="s">
        <v>1</v>
      </c>
      <c r="F308" s="248" t="s">
        <v>1250</v>
      </c>
      <c r="G308" s="246"/>
      <c r="H308" s="249">
        <v>2160</v>
      </c>
      <c r="I308" s="250"/>
      <c r="J308" s="246"/>
      <c r="K308" s="246"/>
      <c r="L308" s="251"/>
      <c r="M308" s="252"/>
      <c r="N308" s="253"/>
      <c r="O308" s="253"/>
      <c r="P308" s="253"/>
      <c r="Q308" s="253"/>
      <c r="R308" s="253"/>
      <c r="S308" s="253"/>
      <c r="T308" s="254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5" t="s">
        <v>137</v>
      </c>
      <c r="AU308" s="255" t="s">
        <v>86</v>
      </c>
      <c r="AV308" s="14" t="s">
        <v>86</v>
      </c>
      <c r="AW308" s="14" t="s">
        <v>32</v>
      </c>
      <c r="AX308" s="14" t="s">
        <v>84</v>
      </c>
      <c r="AY308" s="255" t="s">
        <v>128</v>
      </c>
    </row>
    <row r="309" s="2" customFormat="1" ht="21.75" customHeight="1">
      <c r="A309" s="39"/>
      <c r="B309" s="40"/>
      <c r="C309" s="220" t="s">
        <v>588</v>
      </c>
      <c r="D309" s="220" t="s">
        <v>131</v>
      </c>
      <c r="E309" s="221" t="s">
        <v>625</v>
      </c>
      <c r="F309" s="222" t="s">
        <v>626</v>
      </c>
      <c r="G309" s="223" t="s">
        <v>320</v>
      </c>
      <c r="H309" s="224">
        <v>720</v>
      </c>
      <c r="I309" s="225"/>
      <c r="J309" s="226">
        <f>ROUND(I309*H309,2)</f>
        <v>0</v>
      </c>
      <c r="K309" s="227"/>
      <c r="L309" s="45"/>
      <c r="M309" s="228" t="s">
        <v>1</v>
      </c>
      <c r="N309" s="229" t="s">
        <v>41</v>
      </c>
      <c r="O309" s="92"/>
      <c r="P309" s="230">
        <f>O309*H309</f>
        <v>0</v>
      </c>
      <c r="Q309" s="230">
        <v>0</v>
      </c>
      <c r="R309" s="230">
        <f>Q309*H309</f>
        <v>0</v>
      </c>
      <c r="S309" s="230">
        <v>0</v>
      </c>
      <c r="T309" s="231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32" t="s">
        <v>135</v>
      </c>
      <c r="AT309" s="232" t="s">
        <v>131</v>
      </c>
      <c r="AU309" s="232" t="s">
        <v>86</v>
      </c>
      <c r="AY309" s="18" t="s">
        <v>128</v>
      </c>
      <c r="BE309" s="233">
        <f>IF(N309="základní",J309,0)</f>
        <v>0</v>
      </c>
      <c r="BF309" s="233">
        <f>IF(N309="snížená",J309,0)</f>
        <v>0</v>
      </c>
      <c r="BG309" s="233">
        <f>IF(N309="zákl. přenesená",J309,0)</f>
        <v>0</v>
      </c>
      <c r="BH309" s="233">
        <f>IF(N309="sníž. přenesená",J309,0)</f>
        <v>0</v>
      </c>
      <c r="BI309" s="233">
        <f>IF(N309="nulová",J309,0)</f>
        <v>0</v>
      </c>
      <c r="BJ309" s="18" t="s">
        <v>84</v>
      </c>
      <c r="BK309" s="233">
        <f>ROUND(I309*H309,2)</f>
        <v>0</v>
      </c>
      <c r="BL309" s="18" t="s">
        <v>135</v>
      </c>
      <c r="BM309" s="232" t="s">
        <v>1251</v>
      </c>
    </row>
    <row r="310" s="13" customFormat="1">
      <c r="A310" s="13"/>
      <c r="B310" s="234"/>
      <c r="C310" s="235"/>
      <c r="D310" s="236" t="s">
        <v>137</v>
      </c>
      <c r="E310" s="237" t="s">
        <v>1</v>
      </c>
      <c r="F310" s="238" t="s">
        <v>559</v>
      </c>
      <c r="G310" s="235"/>
      <c r="H310" s="237" t="s">
        <v>1</v>
      </c>
      <c r="I310" s="239"/>
      <c r="J310" s="235"/>
      <c r="K310" s="235"/>
      <c r="L310" s="240"/>
      <c r="M310" s="241"/>
      <c r="N310" s="242"/>
      <c r="O310" s="242"/>
      <c r="P310" s="242"/>
      <c r="Q310" s="242"/>
      <c r="R310" s="242"/>
      <c r="S310" s="242"/>
      <c r="T310" s="24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4" t="s">
        <v>137</v>
      </c>
      <c r="AU310" s="244" t="s">
        <v>86</v>
      </c>
      <c r="AV310" s="13" t="s">
        <v>84</v>
      </c>
      <c r="AW310" s="13" t="s">
        <v>32</v>
      </c>
      <c r="AX310" s="13" t="s">
        <v>76</v>
      </c>
      <c r="AY310" s="244" t="s">
        <v>128</v>
      </c>
    </row>
    <row r="311" s="14" customFormat="1">
      <c r="A311" s="14"/>
      <c r="B311" s="245"/>
      <c r="C311" s="246"/>
      <c r="D311" s="236" t="s">
        <v>137</v>
      </c>
      <c r="E311" s="247" t="s">
        <v>1</v>
      </c>
      <c r="F311" s="248" t="s">
        <v>1252</v>
      </c>
      <c r="G311" s="246"/>
      <c r="H311" s="249">
        <v>720</v>
      </c>
      <c r="I311" s="250"/>
      <c r="J311" s="246"/>
      <c r="K311" s="246"/>
      <c r="L311" s="251"/>
      <c r="M311" s="252"/>
      <c r="N311" s="253"/>
      <c r="O311" s="253"/>
      <c r="P311" s="253"/>
      <c r="Q311" s="253"/>
      <c r="R311" s="253"/>
      <c r="S311" s="253"/>
      <c r="T311" s="254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5" t="s">
        <v>137</v>
      </c>
      <c r="AU311" s="255" t="s">
        <v>86</v>
      </c>
      <c r="AV311" s="14" t="s">
        <v>86</v>
      </c>
      <c r="AW311" s="14" t="s">
        <v>32</v>
      </c>
      <c r="AX311" s="14" t="s">
        <v>84</v>
      </c>
      <c r="AY311" s="255" t="s">
        <v>128</v>
      </c>
    </row>
    <row r="312" s="2" customFormat="1" ht="21.75" customHeight="1">
      <c r="A312" s="39"/>
      <c r="B312" s="40"/>
      <c r="C312" s="220" t="s">
        <v>592</v>
      </c>
      <c r="D312" s="220" t="s">
        <v>131</v>
      </c>
      <c r="E312" s="221" t="s">
        <v>634</v>
      </c>
      <c r="F312" s="222" t="s">
        <v>635</v>
      </c>
      <c r="G312" s="223" t="s">
        <v>249</v>
      </c>
      <c r="H312" s="224">
        <v>10.800000000000001</v>
      </c>
      <c r="I312" s="225"/>
      <c r="J312" s="226">
        <f>ROUND(I312*H312,2)</f>
        <v>0</v>
      </c>
      <c r="K312" s="227"/>
      <c r="L312" s="45"/>
      <c r="M312" s="228" t="s">
        <v>1</v>
      </c>
      <c r="N312" s="229" t="s">
        <v>41</v>
      </c>
      <c r="O312" s="92"/>
      <c r="P312" s="230">
        <f>O312*H312</f>
        <v>0</v>
      </c>
      <c r="Q312" s="230">
        <v>0</v>
      </c>
      <c r="R312" s="230">
        <f>Q312*H312</f>
        <v>0</v>
      </c>
      <c r="S312" s="230">
        <v>0</v>
      </c>
      <c r="T312" s="231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32" t="s">
        <v>135</v>
      </c>
      <c r="AT312" s="232" t="s">
        <v>131</v>
      </c>
      <c r="AU312" s="232" t="s">
        <v>86</v>
      </c>
      <c r="AY312" s="18" t="s">
        <v>128</v>
      </c>
      <c r="BE312" s="233">
        <f>IF(N312="základní",J312,0)</f>
        <v>0</v>
      </c>
      <c r="BF312" s="233">
        <f>IF(N312="snížená",J312,0)</f>
        <v>0</v>
      </c>
      <c r="BG312" s="233">
        <f>IF(N312="zákl. přenesená",J312,0)</f>
        <v>0</v>
      </c>
      <c r="BH312" s="233">
        <f>IF(N312="sníž. přenesená",J312,0)</f>
        <v>0</v>
      </c>
      <c r="BI312" s="233">
        <f>IF(N312="nulová",J312,0)</f>
        <v>0</v>
      </c>
      <c r="BJ312" s="18" t="s">
        <v>84</v>
      </c>
      <c r="BK312" s="233">
        <f>ROUND(I312*H312,2)</f>
        <v>0</v>
      </c>
      <c r="BL312" s="18" t="s">
        <v>135</v>
      </c>
      <c r="BM312" s="232" t="s">
        <v>1253</v>
      </c>
    </row>
    <row r="313" s="13" customFormat="1">
      <c r="A313" s="13"/>
      <c r="B313" s="234"/>
      <c r="C313" s="235"/>
      <c r="D313" s="236" t="s">
        <v>137</v>
      </c>
      <c r="E313" s="237" t="s">
        <v>1</v>
      </c>
      <c r="F313" s="238" t="s">
        <v>617</v>
      </c>
      <c r="G313" s="235"/>
      <c r="H313" s="237" t="s">
        <v>1</v>
      </c>
      <c r="I313" s="239"/>
      <c r="J313" s="235"/>
      <c r="K313" s="235"/>
      <c r="L313" s="240"/>
      <c r="M313" s="241"/>
      <c r="N313" s="242"/>
      <c r="O313" s="242"/>
      <c r="P313" s="242"/>
      <c r="Q313" s="242"/>
      <c r="R313" s="242"/>
      <c r="S313" s="242"/>
      <c r="T313" s="24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4" t="s">
        <v>137</v>
      </c>
      <c r="AU313" s="244" t="s">
        <v>86</v>
      </c>
      <c r="AV313" s="13" t="s">
        <v>84</v>
      </c>
      <c r="AW313" s="13" t="s">
        <v>32</v>
      </c>
      <c r="AX313" s="13" t="s">
        <v>76</v>
      </c>
      <c r="AY313" s="244" t="s">
        <v>128</v>
      </c>
    </row>
    <row r="314" s="14" customFormat="1">
      <c r="A314" s="14"/>
      <c r="B314" s="245"/>
      <c r="C314" s="246"/>
      <c r="D314" s="236" t="s">
        <v>137</v>
      </c>
      <c r="E314" s="247" t="s">
        <v>1</v>
      </c>
      <c r="F314" s="248" t="s">
        <v>1254</v>
      </c>
      <c r="G314" s="246"/>
      <c r="H314" s="249">
        <v>10.800000000000001</v>
      </c>
      <c r="I314" s="250"/>
      <c r="J314" s="246"/>
      <c r="K314" s="246"/>
      <c r="L314" s="251"/>
      <c r="M314" s="252"/>
      <c r="N314" s="253"/>
      <c r="O314" s="253"/>
      <c r="P314" s="253"/>
      <c r="Q314" s="253"/>
      <c r="R314" s="253"/>
      <c r="S314" s="253"/>
      <c r="T314" s="254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5" t="s">
        <v>137</v>
      </c>
      <c r="AU314" s="255" t="s">
        <v>86</v>
      </c>
      <c r="AV314" s="14" t="s">
        <v>86</v>
      </c>
      <c r="AW314" s="14" t="s">
        <v>32</v>
      </c>
      <c r="AX314" s="14" t="s">
        <v>84</v>
      </c>
      <c r="AY314" s="255" t="s">
        <v>128</v>
      </c>
    </row>
    <row r="315" s="12" customFormat="1" ht="22.8" customHeight="1">
      <c r="A315" s="12"/>
      <c r="B315" s="204"/>
      <c r="C315" s="205"/>
      <c r="D315" s="206" t="s">
        <v>75</v>
      </c>
      <c r="E315" s="218" t="s">
        <v>86</v>
      </c>
      <c r="F315" s="218" t="s">
        <v>638</v>
      </c>
      <c r="G315" s="205"/>
      <c r="H315" s="205"/>
      <c r="I315" s="208"/>
      <c r="J315" s="219">
        <f>BK315</f>
        <v>0</v>
      </c>
      <c r="K315" s="205"/>
      <c r="L315" s="210"/>
      <c r="M315" s="211"/>
      <c r="N315" s="212"/>
      <c r="O315" s="212"/>
      <c r="P315" s="213">
        <f>SUM(P316:P327)</f>
        <v>0</v>
      </c>
      <c r="Q315" s="212"/>
      <c r="R315" s="213">
        <f>SUM(R316:R327)</f>
        <v>48.263247200000002</v>
      </c>
      <c r="S315" s="212"/>
      <c r="T315" s="214">
        <f>SUM(T316:T327)</f>
        <v>0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215" t="s">
        <v>84</v>
      </c>
      <c r="AT315" s="216" t="s">
        <v>75</v>
      </c>
      <c r="AU315" s="216" t="s">
        <v>84</v>
      </c>
      <c r="AY315" s="215" t="s">
        <v>128</v>
      </c>
      <c r="BK315" s="217">
        <f>SUM(BK316:BK327)</f>
        <v>0</v>
      </c>
    </row>
    <row r="316" s="2" customFormat="1" ht="37.8" customHeight="1">
      <c r="A316" s="39"/>
      <c r="B316" s="40"/>
      <c r="C316" s="220" t="s">
        <v>596</v>
      </c>
      <c r="D316" s="220" t="s">
        <v>131</v>
      </c>
      <c r="E316" s="221" t="s">
        <v>640</v>
      </c>
      <c r="F316" s="222" t="s">
        <v>641</v>
      </c>
      <c r="G316" s="223" t="s">
        <v>249</v>
      </c>
      <c r="H316" s="224">
        <v>28.199999999999999</v>
      </c>
      <c r="I316" s="225"/>
      <c r="J316" s="226">
        <f>ROUND(I316*H316,2)</f>
        <v>0</v>
      </c>
      <c r="K316" s="227"/>
      <c r="L316" s="45"/>
      <c r="M316" s="228" t="s">
        <v>1</v>
      </c>
      <c r="N316" s="229" t="s">
        <v>41</v>
      </c>
      <c r="O316" s="92"/>
      <c r="P316" s="230">
        <f>O316*H316</f>
        <v>0</v>
      </c>
      <c r="Q316" s="230">
        <v>0</v>
      </c>
      <c r="R316" s="230">
        <f>Q316*H316</f>
        <v>0</v>
      </c>
      <c r="S316" s="230">
        <v>0</v>
      </c>
      <c r="T316" s="231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32" t="s">
        <v>135</v>
      </c>
      <c r="AT316" s="232" t="s">
        <v>131</v>
      </c>
      <c r="AU316" s="232" t="s">
        <v>86</v>
      </c>
      <c r="AY316" s="18" t="s">
        <v>128</v>
      </c>
      <c r="BE316" s="233">
        <f>IF(N316="základní",J316,0)</f>
        <v>0</v>
      </c>
      <c r="BF316" s="233">
        <f>IF(N316="snížená",J316,0)</f>
        <v>0</v>
      </c>
      <c r="BG316" s="233">
        <f>IF(N316="zákl. přenesená",J316,0)</f>
        <v>0</v>
      </c>
      <c r="BH316" s="233">
        <f>IF(N316="sníž. přenesená",J316,0)</f>
        <v>0</v>
      </c>
      <c r="BI316" s="233">
        <f>IF(N316="nulová",J316,0)</f>
        <v>0</v>
      </c>
      <c r="BJ316" s="18" t="s">
        <v>84</v>
      </c>
      <c r="BK316" s="233">
        <f>ROUND(I316*H316,2)</f>
        <v>0</v>
      </c>
      <c r="BL316" s="18" t="s">
        <v>135</v>
      </c>
      <c r="BM316" s="232" t="s">
        <v>1255</v>
      </c>
    </row>
    <row r="317" s="14" customFormat="1">
      <c r="A317" s="14"/>
      <c r="B317" s="245"/>
      <c r="C317" s="246"/>
      <c r="D317" s="236" t="s">
        <v>137</v>
      </c>
      <c r="E317" s="247" t="s">
        <v>1</v>
      </c>
      <c r="F317" s="248" t="s">
        <v>1256</v>
      </c>
      <c r="G317" s="246"/>
      <c r="H317" s="249">
        <v>28.199999999999999</v>
      </c>
      <c r="I317" s="250"/>
      <c r="J317" s="246"/>
      <c r="K317" s="246"/>
      <c r="L317" s="251"/>
      <c r="M317" s="252"/>
      <c r="N317" s="253"/>
      <c r="O317" s="253"/>
      <c r="P317" s="253"/>
      <c r="Q317" s="253"/>
      <c r="R317" s="253"/>
      <c r="S317" s="253"/>
      <c r="T317" s="254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5" t="s">
        <v>137</v>
      </c>
      <c r="AU317" s="255" t="s">
        <v>86</v>
      </c>
      <c r="AV317" s="14" t="s">
        <v>86</v>
      </c>
      <c r="AW317" s="14" t="s">
        <v>32</v>
      </c>
      <c r="AX317" s="14" t="s">
        <v>84</v>
      </c>
      <c r="AY317" s="255" t="s">
        <v>128</v>
      </c>
    </row>
    <row r="318" s="2" customFormat="1" ht="55.5" customHeight="1">
      <c r="A318" s="39"/>
      <c r="B318" s="40"/>
      <c r="C318" s="220" t="s">
        <v>601</v>
      </c>
      <c r="D318" s="220" t="s">
        <v>131</v>
      </c>
      <c r="E318" s="221" t="s">
        <v>644</v>
      </c>
      <c r="F318" s="222" t="s">
        <v>645</v>
      </c>
      <c r="G318" s="223" t="s">
        <v>320</v>
      </c>
      <c r="H318" s="224">
        <v>376</v>
      </c>
      <c r="I318" s="225"/>
      <c r="J318" s="226">
        <f>ROUND(I318*H318,2)</f>
        <v>0</v>
      </c>
      <c r="K318" s="227"/>
      <c r="L318" s="45"/>
      <c r="M318" s="228" t="s">
        <v>1</v>
      </c>
      <c r="N318" s="229" t="s">
        <v>41</v>
      </c>
      <c r="O318" s="92"/>
      <c r="P318" s="230">
        <f>O318*H318</f>
        <v>0</v>
      </c>
      <c r="Q318" s="230">
        <v>0.00031</v>
      </c>
      <c r="R318" s="230">
        <f>Q318*H318</f>
        <v>0.11656</v>
      </c>
      <c r="S318" s="230">
        <v>0</v>
      </c>
      <c r="T318" s="231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2" t="s">
        <v>135</v>
      </c>
      <c r="AT318" s="232" t="s">
        <v>131</v>
      </c>
      <c r="AU318" s="232" t="s">
        <v>86</v>
      </c>
      <c r="AY318" s="18" t="s">
        <v>128</v>
      </c>
      <c r="BE318" s="233">
        <f>IF(N318="základní",J318,0)</f>
        <v>0</v>
      </c>
      <c r="BF318" s="233">
        <f>IF(N318="snížená",J318,0)</f>
        <v>0</v>
      </c>
      <c r="BG318" s="233">
        <f>IF(N318="zákl. přenesená",J318,0)</f>
        <v>0</v>
      </c>
      <c r="BH318" s="233">
        <f>IF(N318="sníž. přenesená",J318,0)</f>
        <v>0</v>
      </c>
      <c r="BI318" s="233">
        <f>IF(N318="nulová",J318,0)</f>
        <v>0</v>
      </c>
      <c r="BJ318" s="18" t="s">
        <v>84</v>
      </c>
      <c r="BK318" s="233">
        <f>ROUND(I318*H318,2)</f>
        <v>0</v>
      </c>
      <c r="BL318" s="18" t="s">
        <v>135</v>
      </c>
      <c r="BM318" s="232" t="s">
        <v>1257</v>
      </c>
    </row>
    <row r="319" s="14" customFormat="1">
      <c r="A319" s="14"/>
      <c r="B319" s="245"/>
      <c r="C319" s="246"/>
      <c r="D319" s="236" t="s">
        <v>137</v>
      </c>
      <c r="E319" s="247" t="s">
        <v>1</v>
      </c>
      <c r="F319" s="248" t="s">
        <v>1258</v>
      </c>
      <c r="G319" s="246"/>
      <c r="H319" s="249">
        <v>376</v>
      </c>
      <c r="I319" s="250"/>
      <c r="J319" s="246"/>
      <c r="K319" s="246"/>
      <c r="L319" s="251"/>
      <c r="M319" s="252"/>
      <c r="N319" s="253"/>
      <c r="O319" s="253"/>
      <c r="P319" s="253"/>
      <c r="Q319" s="253"/>
      <c r="R319" s="253"/>
      <c r="S319" s="253"/>
      <c r="T319" s="254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5" t="s">
        <v>137</v>
      </c>
      <c r="AU319" s="255" t="s">
        <v>86</v>
      </c>
      <c r="AV319" s="14" t="s">
        <v>86</v>
      </c>
      <c r="AW319" s="14" t="s">
        <v>32</v>
      </c>
      <c r="AX319" s="14" t="s">
        <v>84</v>
      </c>
      <c r="AY319" s="255" t="s">
        <v>128</v>
      </c>
    </row>
    <row r="320" s="2" customFormat="1" ht="24.15" customHeight="1">
      <c r="A320" s="39"/>
      <c r="B320" s="40"/>
      <c r="C320" s="270" t="s">
        <v>608</v>
      </c>
      <c r="D320" s="270" t="s">
        <v>279</v>
      </c>
      <c r="E320" s="271" t="s">
        <v>649</v>
      </c>
      <c r="F320" s="272" t="s">
        <v>650</v>
      </c>
      <c r="G320" s="273" t="s">
        <v>320</v>
      </c>
      <c r="H320" s="274">
        <v>445.37200000000001</v>
      </c>
      <c r="I320" s="275"/>
      <c r="J320" s="276">
        <f>ROUND(I320*H320,2)</f>
        <v>0</v>
      </c>
      <c r="K320" s="277"/>
      <c r="L320" s="278"/>
      <c r="M320" s="279" t="s">
        <v>1</v>
      </c>
      <c r="N320" s="280" t="s">
        <v>41</v>
      </c>
      <c r="O320" s="92"/>
      <c r="P320" s="230">
        <f>O320*H320</f>
        <v>0</v>
      </c>
      <c r="Q320" s="230">
        <v>0.00010000000000000001</v>
      </c>
      <c r="R320" s="230">
        <f>Q320*H320</f>
        <v>0.044537200000000006</v>
      </c>
      <c r="S320" s="230">
        <v>0</v>
      </c>
      <c r="T320" s="231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32" t="s">
        <v>175</v>
      </c>
      <c r="AT320" s="232" t="s">
        <v>279</v>
      </c>
      <c r="AU320" s="232" t="s">
        <v>86</v>
      </c>
      <c r="AY320" s="18" t="s">
        <v>128</v>
      </c>
      <c r="BE320" s="233">
        <f>IF(N320="základní",J320,0)</f>
        <v>0</v>
      </c>
      <c r="BF320" s="233">
        <f>IF(N320="snížená",J320,0)</f>
        <v>0</v>
      </c>
      <c r="BG320" s="233">
        <f>IF(N320="zákl. přenesená",J320,0)</f>
        <v>0</v>
      </c>
      <c r="BH320" s="233">
        <f>IF(N320="sníž. přenesená",J320,0)</f>
        <v>0</v>
      </c>
      <c r="BI320" s="233">
        <f>IF(N320="nulová",J320,0)</f>
        <v>0</v>
      </c>
      <c r="BJ320" s="18" t="s">
        <v>84</v>
      </c>
      <c r="BK320" s="233">
        <f>ROUND(I320*H320,2)</f>
        <v>0</v>
      </c>
      <c r="BL320" s="18" t="s">
        <v>135</v>
      </c>
      <c r="BM320" s="232" t="s">
        <v>1259</v>
      </c>
    </row>
    <row r="321" s="14" customFormat="1">
      <c r="A321" s="14"/>
      <c r="B321" s="245"/>
      <c r="C321" s="246"/>
      <c r="D321" s="236" t="s">
        <v>137</v>
      </c>
      <c r="E321" s="247" t="s">
        <v>1</v>
      </c>
      <c r="F321" s="248" t="s">
        <v>1260</v>
      </c>
      <c r="G321" s="246"/>
      <c r="H321" s="249">
        <v>376</v>
      </c>
      <c r="I321" s="250"/>
      <c r="J321" s="246"/>
      <c r="K321" s="246"/>
      <c r="L321" s="251"/>
      <c r="M321" s="252"/>
      <c r="N321" s="253"/>
      <c r="O321" s="253"/>
      <c r="P321" s="253"/>
      <c r="Q321" s="253"/>
      <c r="R321" s="253"/>
      <c r="S321" s="253"/>
      <c r="T321" s="254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5" t="s">
        <v>137</v>
      </c>
      <c r="AU321" s="255" t="s">
        <v>86</v>
      </c>
      <c r="AV321" s="14" t="s">
        <v>86</v>
      </c>
      <c r="AW321" s="14" t="s">
        <v>32</v>
      </c>
      <c r="AX321" s="14" t="s">
        <v>84</v>
      </c>
      <c r="AY321" s="255" t="s">
        <v>128</v>
      </c>
    </row>
    <row r="322" s="14" customFormat="1">
      <c r="A322" s="14"/>
      <c r="B322" s="245"/>
      <c r="C322" s="246"/>
      <c r="D322" s="236" t="s">
        <v>137</v>
      </c>
      <c r="E322" s="246"/>
      <c r="F322" s="248" t="s">
        <v>1261</v>
      </c>
      <c r="G322" s="246"/>
      <c r="H322" s="249">
        <v>445.37200000000001</v>
      </c>
      <c r="I322" s="250"/>
      <c r="J322" s="246"/>
      <c r="K322" s="246"/>
      <c r="L322" s="251"/>
      <c r="M322" s="252"/>
      <c r="N322" s="253"/>
      <c r="O322" s="253"/>
      <c r="P322" s="253"/>
      <c r="Q322" s="253"/>
      <c r="R322" s="253"/>
      <c r="S322" s="253"/>
      <c r="T322" s="254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5" t="s">
        <v>137</v>
      </c>
      <c r="AU322" s="255" t="s">
        <v>86</v>
      </c>
      <c r="AV322" s="14" t="s">
        <v>86</v>
      </c>
      <c r="AW322" s="14" t="s">
        <v>4</v>
      </c>
      <c r="AX322" s="14" t="s">
        <v>84</v>
      </c>
      <c r="AY322" s="255" t="s">
        <v>128</v>
      </c>
    </row>
    <row r="323" s="2" customFormat="1" ht="55.5" customHeight="1">
      <c r="A323" s="39"/>
      <c r="B323" s="40"/>
      <c r="C323" s="220" t="s">
        <v>613</v>
      </c>
      <c r="D323" s="220" t="s">
        <v>131</v>
      </c>
      <c r="E323" s="221" t="s">
        <v>655</v>
      </c>
      <c r="F323" s="222" t="s">
        <v>656</v>
      </c>
      <c r="G323" s="223" t="s">
        <v>449</v>
      </c>
      <c r="H323" s="224">
        <v>235</v>
      </c>
      <c r="I323" s="225"/>
      <c r="J323" s="226">
        <f>ROUND(I323*H323,2)</f>
        <v>0</v>
      </c>
      <c r="K323" s="227"/>
      <c r="L323" s="45"/>
      <c r="M323" s="228" t="s">
        <v>1</v>
      </c>
      <c r="N323" s="229" t="s">
        <v>41</v>
      </c>
      <c r="O323" s="92"/>
      <c r="P323" s="230">
        <f>O323*H323</f>
        <v>0</v>
      </c>
      <c r="Q323" s="230">
        <v>0.20469000000000001</v>
      </c>
      <c r="R323" s="230">
        <f>Q323*H323</f>
        <v>48.102150000000002</v>
      </c>
      <c r="S323" s="230">
        <v>0</v>
      </c>
      <c r="T323" s="231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32" t="s">
        <v>135</v>
      </c>
      <c r="AT323" s="232" t="s">
        <v>131</v>
      </c>
      <c r="AU323" s="232" t="s">
        <v>86</v>
      </c>
      <c r="AY323" s="18" t="s">
        <v>128</v>
      </c>
      <c r="BE323" s="233">
        <f>IF(N323="základní",J323,0)</f>
        <v>0</v>
      </c>
      <c r="BF323" s="233">
        <f>IF(N323="snížená",J323,0)</f>
        <v>0</v>
      </c>
      <c r="BG323" s="233">
        <f>IF(N323="zákl. přenesená",J323,0)</f>
        <v>0</v>
      </c>
      <c r="BH323" s="233">
        <f>IF(N323="sníž. přenesená",J323,0)</f>
        <v>0</v>
      </c>
      <c r="BI323" s="233">
        <f>IF(N323="nulová",J323,0)</f>
        <v>0</v>
      </c>
      <c r="BJ323" s="18" t="s">
        <v>84</v>
      </c>
      <c r="BK323" s="233">
        <f>ROUND(I323*H323,2)</f>
        <v>0</v>
      </c>
      <c r="BL323" s="18" t="s">
        <v>135</v>
      </c>
      <c r="BM323" s="232" t="s">
        <v>1262</v>
      </c>
    </row>
    <row r="324" s="14" customFormat="1">
      <c r="A324" s="14"/>
      <c r="B324" s="245"/>
      <c r="C324" s="246"/>
      <c r="D324" s="236" t="s">
        <v>137</v>
      </c>
      <c r="E324" s="247" t="s">
        <v>1</v>
      </c>
      <c r="F324" s="248" t="s">
        <v>1263</v>
      </c>
      <c r="G324" s="246"/>
      <c r="H324" s="249">
        <v>235</v>
      </c>
      <c r="I324" s="250"/>
      <c r="J324" s="246"/>
      <c r="K324" s="246"/>
      <c r="L324" s="251"/>
      <c r="M324" s="252"/>
      <c r="N324" s="253"/>
      <c r="O324" s="253"/>
      <c r="P324" s="253"/>
      <c r="Q324" s="253"/>
      <c r="R324" s="253"/>
      <c r="S324" s="253"/>
      <c r="T324" s="254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5" t="s">
        <v>137</v>
      </c>
      <c r="AU324" s="255" t="s">
        <v>86</v>
      </c>
      <c r="AV324" s="14" t="s">
        <v>86</v>
      </c>
      <c r="AW324" s="14" t="s">
        <v>32</v>
      </c>
      <c r="AX324" s="14" t="s">
        <v>84</v>
      </c>
      <c r="AY324" s="255" t="s">
        <v>128</v>
      </c>
    </row>
    <row r="325" s="2" customFormat="1" ht="24.15" customHeight="1">
      <c r="A325" s="39"/>
      <c r="B325" s="40"/>
      <c r="C325" s="220" t="s">
        <v>619</v>
      </c>
      <c r="D325" s="220" t="s">
        <v>131</v>
      </c>
      <c r="E325" s="221" t="s">
        <v>659</v>
      </c>
      <c r="F325" s="222" t="s">
        <v>660</v>
      </c>
      <c r="G325" s="223" t="s">
        <v>249</v>
      </c>
      <c r="H325" s="224">
        <v>0.47999999999999998</v>
      </c>
      <c r="I325" s="225"/>
      <c r="J325" s="226">
        <f>ROUND(I325*H325,2)</f>
        <v>0</v>
      </c>
      <c r="K325" s="227"/>
      <c r="L325" s="45"/>
      <c r="M325" s="228" t="s">
        <v>1</v>
      </c>
      <c r="N325" s="229" t="s">
        <v>41</v>
      </c>
      <c r="O325" s="92"/>
      <c r="P325" s="230">
        <f>O325*H325</f>
        <v>0</v>
      </c>
      <c r="Q325" s="230">
        <v>0</v>
      </c>
      <c r="R325" s="230">
        <f>Q325*H325</f>
        <v>0</v>
      </c>
      <c r="S325" s="230">
        <v>0</v>
      </c>
      <c r="T325" s="231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32" t="s">
        <v>135</v>
      </c>
      <c r="AT325" s="232" t="s">
        <v>131</v>
      </c>
      <c r="AU325" s="232" t="s">
        <v>86</v>
      </c>
      <c r="AY325" s="18" t="s">
        <v>128</v>
      </c>
      <c r="BE325" s="233">
        <f>IF(N325="základní",J325,0)</f>
        <v>0</v>
      </c>
      <c r="BF325" s="233">
        <f>IF(N325="snížená",J325,0)</f>
        <v>0</v>
      </c>
      <c r="BG325" s="233">
        <f>IF(N325="zákl. přenesená",J325,0)</f>
        <v>0</v>
      </c>
      <c r="BH325" s="233">
        <f>IF(N325="sníž. přenesená",J325,0)</f>
        <v>0</v>
      </c>
      <c r="BI325" s="233">
        <f>IF(N325="nulová",J325,0)</f>
        <v>0</v>
      </c>
      <c r="BJ325" s="18" t="s">
        <v>84</v>
      </c>
      <c r="BK325" s="233">
        <f>ROUND(I325*H325,2)</f>
        <v>0</v>
      </c>
      <c r="BL325" s="18" t="s">
        <v>135</v>
      </c>
      <c r="BM325" s="232" t="s">
        <v>1264</v>
      </c>
    </row>
    <row r="326" s="13" customFormat="1">
      <c r="A326" s="13"/>
      <c r="B326" s="234"/>
      <c r="C326" s="235"/>
      <c r="D326" s="236" t="s">
        <v>137</v>
      </c>
      <c r="E326" s="237" t="s">
        <v>1</v>
      </c>
      <c r="F326" s="238" t="s">
        <v>269</v>
      </c>
      <c r="G326" s="235"/>
      <c r="H326" s="237" t="s">
        <v>1</v>
      </c>
      <c r="I326" s="239"/>
      <c r="J326" s="235"/>
      <c r="K326" s="235"/>
      <c r="L326" s="240"/>
      <c r="M326" s="241"/>
      <c r="N326" s="242"/>
      <c r="O326" s="242"/>
      <c r="P326" s="242"/>
      <c r="Q326" s="242"/>
      <c r="R326" s="242"/>
      <c r="S326" s="242"/>
      <c r="T326" s="24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4" t="s">
        <v>137</v>
      </c>
      <c r="AU326" s="244" t="s">
        <v>86</v>
      </c>
      <c r="AV326" s="13" t="s">
        <v>84</v>
      </c>
      <c r="AW326" s="13" t="s">
        <v>32</v>
      </c>
      <c r="AX326" s="13" t="s">
        <v>76</v>
      </c>
      <c r="AY326" s="244" t="s">
        <v>128</v>
      </c>
    </row>
    <row r="327" s="14" customFormat="1">
      <c r="A327" s="14"/>
      <c r="B327" s="245"/>
      <c r="C327" s="246"/>
      <c r="D327" s="236" t="s">
        <v>137</v>
      </c>
      <c r="E327" s="247" t="s">
        <v>1</v>
      </c>
      <c r="F327" s="248" t="s">
        <v>1107</v>
      </c>
      <c r="G327" s="246"/>
      <c r="H327" s="249">
        <v>0.47999999999999998</v>
      </c>
      <c r="I327" s="250"/>
      <c r="J327" s="246"/>
      <c r="K327" s="246"/>
      <c r="L327" s="251"/>
      <c r="M327" s="252"/>
      <c r="N327" s="253"/>
      <c r="O327" s="253"/>
      <c r="P327" s="253"/>
      <c r="Q327" s="253"/>
      <c r="R327" s="253"/>
      <c r="S327" s="253"/>
      <c r="T327" s="254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5" t="s">
        <v>137</v>
      </c>
      <c r="AU327" s="255" t="s">
        <v>86</v>
      </c>
      <c r="AV327" s="14" t="s">
        <v>86</v>
      </c>
      <c r="AW327" s="14" t="s">
        <v>32</v>
      </c>
      <c r="AX327" s="14" t="s">
        <v>84</v>
      </c>
      <c r="AY327" s="255" t="s">
        <v>128</v>
      </c>
    </row>
    <row r="328" s="12" customFormat="1" ht="22.8" customHeight="1">
      <c r="A328" s="12"/>
      <c r="B328" s="204"/>
      <c r="C328" s="205"/>
      <c r="D328" s="206" t="s">
        <v>75</v>
      </c>
      <c r="E328" s="218" t="s">
        <v>7</v>
      </c>
      <c r="F328" s="218" t="s">
        <v>662</v>
      </c>
      <c r="G328" s="205"/>
      <c r="H328" s="205"/>
      <c r="I328" s="208"/>
      <c r="J328" s="219">
        <f>BK328</f>
        <v>0</v>
      </c>
      <c r="K328" s="205"/>
      <c r="L328" s="210"/>
      <c r="M328" s="211"/>
      <c r="N328" s="212"/>
      <c r="O328" s="212"/>
      <c r="P328" s="213">
        <f>SUM(P329:P341)</f>
        <v>0</v>
      </c>
      <c r="Q328" s="212"/>
      <c r="R328" s="213">
        <f>SUM(R329:R341)</f>
        <v>236.61734027999998</v>
      </c>
      <c r="S328" s="212"/>
      <c r="T328" s="214">
        <f>SUM(T329:T341)</f>
        <v>0</v>
      </c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R328" s="215" t="s">
        <v>84</v>
      </c>
      <c r="AT328" s="216" t="s">
        <v>75</v>
      </c>
      <c r="AU328" s="216" t="s">
        <v>84</v>
      </c>
      <c r="AY328" s="215" t="s">
        <v>128</v>
      </c>
      <c r="BK328" s="217">
        <f>SUM(BK329:BK341)</f>
        <v>0</v>
      </c>
    </row>
    <row r="329" s="2" customFormat="1" ht="44.25" customHeight="1">
      <c r="A329" s="39"/>
      <c r="B329" s="40"/>
      <c r="C329" s="220" t="s">
        <v>624</v>
      </c>
      <c r="D329" s="220" t="s">
        <v>131</v>
      </c>
      <c r="E329" s="221" t="s">
        <v>664</v>
      </c>
      <c r="F329" s="222" t="s">
        <v>665</v>
      </c>
      <c r="G329" s="223" t="s">
        <v>320</v>
      </c>
      <c r="H329" s="224">
        <v>3170.0999999999999</v>
      </c>
      <c r="I329" s="225"/>
      <c r="J329" s="226">
        <f>ROUND(I329*H329,2)</f>
        <v>0</v>
      </c>
      <c r="K329" s="227"/>
      <c r="L329" s="45"/>
      <c r="M329" s="228" t="s">
        <v>1</v>
      </c>
      <c r="N329" s="229" t="s">
        <v>41</v>
      </c>
      <c r="O329" s="92"/>
      <c r="P329" s="230">
        <f>O329*H329</f>
        <v>0</v>
      </c>
      <c r="Q329" s="230">
        <v>0.00013999999999999999</v>
      </c>
      <c r="R329" s="230">
        <f>Q329*H329</f>
        <v>0.44381399999999993</v>
      </c>
      <c r="S329" s="230">
        <v>0</v>
      </c>
      <c r="T329" s="231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32" t="s">
        <v>135</v>
      </c>
      <c r="AT329" s="232" t="s">
        <v>131</v>
      </c>
      <c r="AU329" s="232" t="s">
        <v>86</v>
      </c>
      <c r="AY329" s="18" t="s">
        <v>128</v>
      </c>
      <c r="BE329" s="233">
        <f>IF(N329="základní",J329,0)</f>
        <v>0</v>
      </c>
      <c r="BF329" s="233">
        <f>IF(N329="snížená",J329,0)</f>
        <v>0</v>
      </c>
      <c r="BG329" s="233">
        <f>IF(N329="zákl. přenesená",J329,0)</f>
        <v>0</v>
      </c>
      <c r="BH329" s="233">
        <f>IF(N329="sníž. přenesená",J329,0)</f>
        <v>0</v>
      </c>
      <c r="BI329" s="233">
        <f>IF(N329="nulová",J329,0)</f>
        <v>0</v>
      </c>
      <c r="BJ329" s="18" t="s">
        <v>84</v>
      </c>
      <c r="BK329" s="233">
        <f>ROUND(I329*H329,2)</f>
        <v>0</v>
      </c>
      <c r="BL329" s="18" t="s">
        <v>135</v>
      </c>
      <c r="BM329" s="232" t="s">
        <v>1265</v>
      </c>
    </row>
    <row r="330" s="14" customFormat="1">
      <c r="A330" s="14"/>
      <c r="B330" s="245"/>
      <c r="C330" s="246"/>
      <c r="D330" s="236" t="s">
        <v>137</v>
      </c>
      <c r="E330" s="247" t="s">
        <v>1</v>
      </c>
      <c r="F330" s="248" t="s">
        <v>1130</v>
      </c>
      <c r="G330" s="246"/>
      <c r="H330" s="249">
        <v>3170.0999999999999</v>
      </c>
      <c r="I330" s="250"/>
      <c r="J330" s="246"/>
      <c r="K330" s="246"/>
      <c r="L330" s="251"/>
      <c r="M330" s="252"/>
      <c r="N330" s="253"/>
      <c r="O330" s="253"/>
      <c r="P330" s="253"/>
      <c r="Q330" s="253"/>
      <c r="R330" s="253"/>
      <c r="S330" s="253"/>
      <c r="T330" s="254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5" t="s">
        <v>137</v>
      </c>
      <c r="AU330" s="255" t="s">
        <v>86</v>
      </c>
      <c r="AV330" s="14" t="s">
        <v>86</v>
      </c>
      <c r="AW330" s="14" t="s">
        <v>32</v>
      </c>
      <c r="AX330" s="14" t="s">
        <v>84</v>
      </c>
      <c r="AY330" s="255" t="s">
        <v>128</v>
      </c>
    </row>
    <row r="331" s="2" customFormat="1" ht="16.5" customHeight="1">
      <c r="A331" s="39"/>
      <c r="B331" s="40"/>
      <c r="C331" s="270" t="s">
        <v>628</v>
      </c>
      <c r="D331" s="270" t="s">
        <v>279</v>
      </c>
      <c r="E331" s="271" t="s">
        <v>668</v>
      </c>
      <c r="F331" s="272" t="s">
        <v>669</v>
      </c>
      <c r="G331" s="273" t="s">
        <v>320</v>
      </c>
      <c r="H331" s="274">
        <v>3328.605</v>
      </c>
      <c r="I331" s="275"/>
      <c r="J331" s="276">
        <f>ROUND(I331*H331,2)</f>
        <v>0</v>
      </c>
      <c r="K331" s="277"/>
      <c r="L331" s="278"/>
      <c r="M331" s="279" t="s">
        <v>1</v>
      </c>
      <c r="N331" s="280" t="s">
        <v>41</v>
      </c>
      <c r="O331" s="92"/>
      <c r="P331" s="230">
        <f>O331*H331</f>
        <v>0</v>
      </c>
      <c r="Q331" s="230">
        <v>0.00040000000000000002</v>
      </c>
      <c r="R331" s="230">
        <f>Q331*H331</f>
        <v>1.331442</v>
      </c>
      <c r="S331" s="230">
        <v>0</v>
      </c>
      <c r="T331" s="231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32" t="s">
        <v>175</v>
      </c>
      <c r="AT331" s="232" t="s">
        <v>279</v>
      </c>
      <c r="AU331" s="232" t="s">
        <v>86</v>
      </c>
      <c r="AY331" s="18" t="s">
        <v>128</v>
      </c>
      <c r="BE331" s="233">
        <f>IF(N331="základní",J331,0)</f>
        <v>0</v>
      </c>
      <c r="BF331" s="233">
        <f>IF(N331="snížená",J331,0)</f>
        <v>0</v>
      </c>
      <c r="BG331" s="233">
        <f>IF(N331="zákl. přenesená",J331,0)</f>
        <v>0</v>
      </c>
      <c r="BH331" s="233">
        <f>IF(N331="sníž. přenesená",J331,0)</f>
        <v>0</v>
      </c>
      <c r="BI331" s="233">
        <f>IF(N331="nulová",J331,0)</f>
        <v>0</v>
      </c>
      <c r="BJ331" s="18" t="s">
        <v>84</v>
      </c>
      <c r="BK331" s="233">
        <f>ROUND(I331*H331,2)</f>
        <v>0</v>
      </c>
      <c r="BL331" s="18" t="s">
        <v>135</v>
      </c>
      <c r="BM331" s="232" t="s">
        <v>1266</v>
      </c>
    </row>
    <row r="332" s="14" customFormat="1">
      <c r="A332" s="14"/>
      <c r="B332" s="245"/>
      <c r="C332" s="246"/>
      <c r="D332" s="236" t="s">
        <v>137</v>
      </c>
      <c r="E332" s="247" t="s">
        <v>1</v>
      </c>
      <c r="F332" s="248" t="s">
        <v>1267</v>
      </c>
      <c r="G332" s="246"/>
      <c r="H332" s="249">
        <v>3170.0999999999999</v>
      </c>
      <c r="I332" s="250"/>
      <c r="J332" s="246"/>
      <c r="K332" s="246"/>
      <c r="L332" s="251"/>
      <c r="M332" s="252"/>
      <c r="N332" s="253"/>
      <c r="O332" s="253"/>
      <c r="P332" s="253"/>
      <c r="Q332" s="253"/>
      <c r="R332" s="253"/>
      <c r="S332" s="253"/>
      <c r="T332" s="254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5" t="s">
        <v>137</v>
      </c>
      <c r="AU332" s="255" t="s">
        <v>86</v>
      </c>
      <c r="AV332" s="14" t="s">
        <v>86</v>
      </c>
      <c r="AW332" s="14" t="s">
        <v>32</v>
      </c>
      <c r="AX332" s="14" t="s">
        <v>84</v>
      </c>
      <c r="AY332" s="255" t="s">
        <v>128</v>
      </c>
    </row>
    <row r="333" s="14" customFormat="1">
      <c r="A333" s="14"/>
      <c r="B333" s="245"/>
      <c r="C333" s="246"/>
      <c r="D333" s="236" t="s">
        <v>137</v>
      </c>
      <c r="E333" s="246"/>
      <c r="F333" s="248" t="s">
        <v>1268</v>
      </c>
      <c r="G333" s="246"/>
      <c r="H333" s="249">
        <v>3328.605</v>
      </c>
      <c r="I333" s="250"/>
      <c r="J333" s="246"/>
      <c r="K333" s="246"/>
      <c r="L333" s="251"/>
      <c r="M333" s="252"/>
      <c r="N333" s="253"/>
      <c r="O333" s="253"/>
      <c r="P333" s="253"/>
      <c r="Q333" s="253"/>
      <c r="R333" s="253"/>
      <c r="S333" s="253"/>
      <c r="T333" s="254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5" t="s">
        <v>137</v>
      </c>
      <c r="AU333" s="255" t="s">
        <v>86</v>
      </c>
      <c r="AV333" s="14" t="s">
        <v>86</v>
      </c>
      <c r="AW333" s="14" t="s">
        <v>4</v>
      </c>
      <c r="AX333" s="14" t="s">
        <v>84</v>
      </c>
      <c r="AY333" s="255" t="s">
        <v>128</v>
      </c>
    </row>
    <row r="334" s="2" customFormat="1" ht="24.15" customHeight="1">
      <c r="A334" s="39"/>
      <c r="B334" s="40"/>
      <c r="C334" s="220" t="s">
        <v>633</v>
      </c>
      <c r="D334" s="220" t="s">
        <v>131</v>
      </c>
      <c r="E334" s="221" t="s">
        <v>674</v>
      </c>
      <c r="F334" s="222" t="s">
        <v>675</v>
      </c>
      <c r="G334" s="223" t="s">
        <v>249</v>
      </c>
      <c r="H334" s="224">
        <v>96.531999999999996</v>
      </c>
      <c r="I334" s="225"/>
      <c r="J334" s="226">
        <f>ROUND(I334*H334,2)</f>
        <v>0</v>
      </c>
      <c r="K334" s="227"/>
      <c r="L334" s="45"/>
      <c r="M334" s="228" t="s">
        <v>1</v>
      </c>
      <c r="N334" s="229" t="s">
        <v>41</v>
      </c>
      <c r="O334" s="92"/>
      <c r="P334" s="230">
        <f>O334*H334</f>
        <v>0</v>
      </c>
      <c r="Q334" s="230">
        <v>2.4327899999999998</v>
      </c>
      <c r="R334" s="230">
        <f>Q334*H334</f>
        <v>234.84208427999997</v>
      </c>
      <c r="S334" s="230">
        <v>0</v>
      </c>
      <c r="T334" s="231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32" t="s">
        <v>135</v>
      </c>
      <c r="AT334" s="232" t="s">
        <v>131</v>
      </c>
      <c r="AU334" s="232" t="s">
        <v>86</v>
      </c>
      <c r="AY334" s="18" t="s">
        <v>128</v>
      </c>
      <c r="BE334" s="233">
        <f>IF(N334="základní",J334,0)</f>
        <v>0</v>
      </c>
      <c r="BF334" s="233">
        <f>IF(N334="snížená",J334,0)</f>
        <v>0</v>
      </c>
      <c r="BG334" s="233">
        <f>IF(N334="zákl. přenesená",J334,0)</f>
        <v>0</v>
      </c>
      <c r="BH334" s="233">
        <f>IF(N334="sníž. přenesená",J334,0)</f>
        <v>0</v>
      </c>
      <c r="BI334" s="233">
        <f>IF(N334="nulová",J334,0)</f>
        <v>0</v>
      </c>
      <c r="BJ334" s="18" t="s">
        <v>84</v>
      </c>
      <c r="BK334" s="233">
        <f>ROUND(I334*H334,2)</f>
        <v>0</v>
      </c>
      <c r="BL334" s="18" t="s">
        <v>135</v>
      </c>
      <c r="BM334" s="232" t="s">
        <v>1269</v>
      </c>
    </row>
    <row r="335" s="13" customFormat="1">
      <c r="A335" s="13"/>
      <c r="B335" s="234"/>
      <c r="C335" s="235"/>
      <c r="D335" s="236" t="s">
        <v>137</v>
      </c>
      <c r="E335" s="237" t="s">
        <v>1</v>
      </c>
      <c r="F335" s="238" t="s">
        <v>677</v>
      </c>
      <c r="G335" s="235"/>
      <c r="H335" s="237" t="s">
        <v>1</v>
      </c>
      <c r="I335" s="239"/>
      <c r="J335" s="235"/>
      <c r="K335" s="235"/>
      <c r="L335" s="240"/>
      <c r="M335" s="241"/>
      <c r="N335" s="242"/>
      <c r="O335" s="242"/>
      <c r="P335" s="242"/>
      <c r="Q335" s="242"/>
      <c r="R335" s="242"/>
      <c r="S335" s="242"/>
      <c r="T335" s="24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4" t="s">
        <v>137</v>
      </c>
      <c r="AU335" s="244" t="s">
        <v>86</v>
      </c>
      <c r="AV335" s="13" t="s">
        <v>84</v>
      </c>
      <c r="AW335" s="13" t="s">
        <v>32</v>
      </c>
      <c r="AX335" s="13" t="s">
        <v>76</v>
      </c>
      <c r="AY335" s="244" t="s">
        <v>128</v>
      </c>
    </row>
    <row r="336" s="13" customFormat="1">
      <c r="A336" s="13"/>
      <c r="B336" s="234"/>
      <c r="C336" s="235"/>
      <c r="D336" s="236" t="s">
        <v>137</v>
      </c>
      <c r="E336" s="237" t="s">
        <v>1</v>
      </c>
      <c r="F336" s="238" t="s">
        <v>678</v>
      </c>
      <c r="G336" s="235"/>
      <c r="H336" s="237" t="s">
        <v>1</v>
      </c>
      <c r="I336" s="239"/>
      <c r="J336" s="235"/>
      <c r="K336" s="235"/>
      <c r="L336" s="240"/>
      <c r="M336" s="241"/>
      <c r="N336" s="242"/>
      <c r="O336" s="242"/>
      <c r="P336" s="242"/>
      <c r="Q336" s="242"/>
      <c r="R336" s="242"/>
      <c r="S336" s="242"/>
      <c r="T336" s="24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4" t="s">
        <v>137</v>
      </c>
      <c r="AU336" s="244" t="s">
        <v>86</v>
      </c>
      <c r="AV336" s="13" t="s">
        <v>84</v>
      </c>
      <c r="AW336" s="13" t="s">
        <v>32</v>
      </c>
      <c r="AX336" s="13" t="s">
        <v>76</v>
      </c>
      <c r="AY336" s="244" t="s">
        <v>128</v>
      </c>
    </row>
    <row r="337" s="14" customFormat="1">
      <c r="A337" s="14"/>
      <c r="B337" s="245"/>
      <c r="C337" s="246"/>
      <c r="D337" s="236" t="s">
        <v>137</v>
      </c>
      <c r="E337" s="247" t="s">
        <v>1</v>
      </c>
      <c r="F337" s="248" t="s">
        <v>1270</v>
      </c>
      <c r="G337" s="246"/>
      <c r="H337" s="249">
        <v>96.531999999999996</v>
      </c>
      <c r="I337" s="250"/>
      <c r="J337" s="246"/>
      <c r="K337" s="246"/>
      <c r="L337" s="251"/>
      <c r="M337" s="252"/>
      <c r="N337" s="253"/>
      <c r="O337" s="253"/>
      <c r="P337" s="253"/>
      <c r="Q337" s="253"/>
      <c r="R337" s="253"/>
      <c r="S337" s="253"/>
      <c r="T337" s="254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5" t="s">
        <v>137</v>
      </c>
      <c r="AU337" s="255" t="s">
        <v>86</v>
      </c>
      <c r="AV337" s="14" t="s">
        <v>86</v>
      </c>
      <c r="AW337" s="14" t="s">
        <v>32</v>
      </c>
      <c r="AX337" s="14" t="s">
        <v>84</v>
      </c>
      <c r="AY337" s="255" t="s">
        <v>128</v>
      </c>
    </row>
    <row r="338" s="2" customFormat="1" ht="37.8" customHeight="1">
      <c r="A338" s="39"/>
      <c r="B338" s="40"/>
      <c r="C338" s="220" t="s">
        <v>639</v>
      </c>
      <c r="D338" s="220" t="s">
        <v>131</v>
      </c>
      <c r="E338" s="221" t="s">
        <v>681</v>
      </c>
      <c r="F338" s="222" t="s">
        <v>682</v>
      </c>
      <c r="G338" s="223" t="s">
        <v>320</v>
      </c>
      <c r="H338" s="224">
        <v>2199.5</v>
      </c>
      <c r="I338" s="225"/>
      <c r="J338" s="226">
        <f>ROUND(I338*H338,2)</f>
        <v>0</v>
      </c>
      <c r="K338" s="227"/>
      <c r="L338" s="45"/>
      <c r="M338" s="228" t="s">
        <v>1</v>
      </c>
      <c r="N338" s="229" t="s">
        <v>41</v>
      </c>
      <c r="O338" s="92"/>
      <c r="P338" s="230">
        <f>O338*H338</f>
        <v>0</v>
      </c>
      <c r="Q338" s="230">
        <v>0</v>
      </c>
      <c r="R338" s="230">
        <f>Q338*H338</f>
        <v>0</v>
      </c>
      <c r="S338" s="230">
        <v>0</v>
      </c>
      <c r="T338" s="231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32" t="s">
        <v>135</v>
      </c>
      <c r="AT338" s="232" t="s">
        <v>131</v>
      </c>
      <c r="AU338" s="232" t="s">
        <v>86</v>
      </c>
      <c r="AY338" s="18" t="s">
        <v>128</v>
      </c>
      <c r="BE338" s="233">
        <f>IF(N338="základní",J338,0)</f>
        <v>0</v>
      </c>
      <c r="BF338" s="233">
        <f>IF(N338="snížená",J338,0)</f>
        <v>0</v>
      </c>
      <c r="BG338" s="233">
        <f>IF(N338="zákl. přenesená",J338,0)</f>
        <v>0</v>
      </c>
      <c r="BH338" s="233">
        <f>IF(N338="sníž. přenesená",J338,0)</f>
        <v>0</v>
      </c>
      <c r="BI338" s="233">
        <f>IF(N338="nulová",J338,0)</f>
        <v>0</v>
      </c>
      <c r="BJ338" s="18" t="s">
        <v>84</v>
      </c>
      <c r="BK338" s="233">
        <f>ROUND(I338*H338,2)</f>
        <v>0</v>
      </c>
      <c r="BL338" s="18" t="s">
        <v>135</v>
      </c>
      <c r="BM338" s="232" t="s">
        <v>1271</v>
      </c>
    </row>
    <row r="339" s="13" customFormat="1">
      <c r="A339" s="13"/>
      <c r="B339" s="234"/>
      <c r="C339" s="235"/>
      <c r="D339" s="236" t="s">
        <v>137</v>
      </c>
      <c r="E339" s="237" t="s">
        <v>1</v>
      </c>
      <c r="F339" s="238" t="s">
        <v>684</v>
      </c>
      <c r="G339" s="235"/>
      <c r="H339" s="237" t="s">
        <v>1</v>
      </c>
      <c r="I339" s="239"/>
      <c r="J339" s="235"/>
      <c r="K339" s="235"/>
      <c r="L339" s="240"/>
      <c r="M339" s="241"/>
      <c r="N339" s="242"/>
      <c r="O339" s="242"/>
      <c r="P339" s="242"/>
      <c r="Q339" s="242"/>
      <c r="R339" s="242"/>
      <c r="S339" s="242"/>
      <c r="T339" s="24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4" t="s">
        <v>137</v>
      </c>
      <c r="AU339" s="244" t="s">
        <v>86</v>
      </c>
      <c r="AV339" s="13" t="s">
        <v>84</v>
      </c>
      <c r="AW339" s="13" t="s">
        <v>32</v>
      </c>
      <c r="AX339" s="13" t="s">
        <v>76</v>
      </c>
      <c r="AY339" s="244" t="s">
        <v>128</v>
      </c>
    </row>
    <row r="340" s="13" customFormat="1">
      <c r="A340" s="13"/>
      <c r="B340" s="234"/>
      <c r="C340" s="235"/>
      <c r="D340" s="236" t="s">
        <v>137</v>
      </c>
      <c r="E340" s="237" t="s">
        <v>1</v>
      </c>
      <c r="F340" s="238" t="s">
        <v>678</v>
      </c>
      <c r="G340" s="235"/>
      <c r="H340" s="237" t="s">
        <v>1</v>
      </c>
      <c r="I340" s="239"/>
      <c r="J340" s="235"/>
      <c r="K340" s="235"/>
      <c r="L340" s="240"/>
      <c r="M340" s="241"/>
      <c r="N340" s="242"/>
      <c r="O340" s="242"/>
      <c r="P340" s="242"/>
      <c r="Q340" s="242"/>
      <c r="R340" s="242"/>
      <c r="S340" s="242"/>
      <c r="T340" s="24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4" t="s">
        <v>137</v>
      </c>
      <c r="AU340" s="244" t="s">
        <v>86</v>
      </c>
      <c r="AV340" s="13" t="s">
        <v>84</v>
      </c>
      <c r="AW340" s="13" t="s">
        <v>32</v>
      </c>
      <c r="AX340" s="13" t="s">
        <v>76</v>
      </c>
      <c r="AY340" s="244" t="s">
        <v>128</v>
      </c>
    </row>
    <row r="341" s="14" customFormat="1">
      <c r="A341" s="14"/>
      <c r="B341" s="245"/>
      <c r="C341" s="246"/>
      <c r="D341" s="236" t="s">
        <v>137</v>
      </c>
      <c r="E341" s="247" t="s">
        <v>1</v>
      </c>
      <c r="F341" s="248" t="s">
        <v>1272</v>
      </c>
      <c r="G341" s="246"/>
      <c r="H341" s="249">
        <v>2199.5</v>
      </c>
      <c r="I341" s="250"/>
      <c r="J341" s="246"/>
      <c r="K341" s="246"/>
      <c r="L341" s="251"/>
      <c r="M341" s="252"/>
      <c r="N341" s="253"/>
      <c r="O341" s="253"/>
      <c r="P341" s="253"/>
      <c r="Q341" s="253"/>
      <c r="R341" s="253"/>
      <c r="S341" s="253"/>
      <c r="T341" s="254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5" t="s">
        <v>137</v>
      </c>
      <c r="AU341" s="255" t="s">
        <v>86</v>
      </c>
      <c r="AV341" s="14" t="s">
        <v>86</v>
      </c>
      <c r="AW341" s="14" t="s">
        <v>32</v>
      </c>
      <c r="AX341" s="14" t="s">
        <v>84</v>
      </c>
      <c r="AY341" s="255" t="s">
        <v>128</v>
      </c>
    </row>
    <row r="342" s="12" customFormat="1" ht="22.8" customHeight="1">
      <c r="A342" s="12"/>
      <c r="B342" s="204"/>
      <c r="C342" s="205"/>
      <c r="D342" s="206" t="s">
        <v>75</v>
      </c>
      <c r="E342" s="218" t="s">
        <v>135</v>
      </c>
      <c r="F342" s="218" t="s">
        <v>703</v>
      </c>
      <c r="G342" s="205"/>
      <c r="H342" s="205"/>
      <c r="I342" s="208"/>
      <c r="J342" s="219">
        <f>BK342</f>
        <v>0</v>
      </c>
      <c r="K342" s="205"/>
      <c r="L342" s="210"/>
      <c r="M342" s="211"/>
      <c r="N342" s="212"/>
      <c r="O342" s="212"/>
      <c r="P342" s="213">
        <f>SUM(P343:P352)</f>
        <v>0</v>
      </c>
      <c r="Q342" s="212"/>
      <c r="R342" s="213">
        <f>SUM(R343:R352)</f>
        <v>8.7183200000000003</v>
      </c>
      <c r="S342" s="212"/>
      <c r="T342" s="214">
        <f>SUM(T343:T352)</f>
        <v>0</v>
      </c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R342" s="215" t="s">
        <v>84</v>
      </c>
      <c r="AT342" s="216" t="s">
        <v>75</v>
      </c>
      <c r="AU342" s="216" t="s">
        <v>84</v>
      </c>
      <c r="AY342" s="215" t="s">
        <v>128</v>
      </c>
      <c r="BK342" s="217">
        <f>SUM(BK343:BK352)</f>
        <v>0</v>
      </c>
    </row>
    <row r="343" s="2" customFormat="1" ht="33" customHeight="1">
      <c r="A343" s="39"/>
      <c r="B343" s="40"/>
      <c r="C343" s="220" t="s">
        <v>157</v>
      </c>
      <c r="D343" s="220" t="s">
        <v>131</v>
      </c>
      <c r="E343" s="221" t="s">
        <v>705</v>
      </c>
      <c r="F343" s="222" t="s">
        <v>706</v>
      </c>
      <c r="G343" s="223" t="s">
        <v>249</v>
      </c>
      <c r="H343" s="224">
        <v>2.96</v>
      </c>
      <c r="I343" s="225"/>
      <c r="J343" s="226">
        <f>ROUND(I343*H343,2)</f>
        <v>0</v>
      </c>
      <c r="K343" s="227"/>
      <c r="L343" s="45"/>
      <c r="M343" s="228" t="s">
        <v>1</v>
      </c>
      <c r="N343" s="229" t="s">
        <v>41</v>
      </c>
      <c r="O343" s="92"/>
      <c r="P343" s="230">
        <f>O343*H343</f>
        <v>0</v>
      </c>
      <c r="Q343" s="230">
        <v>0</v>
      </c>
      <c r="R343" s="230">
        <f>Q343*H343</f>
        <v>0</v>
      </c>
      <c r="S343" s="230">
        <v>0</v>
      </c>
      <c r="T343" s="231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32" t="s">
        <v>135</v>
      </c>
      <c r="AT343" s="232" t="s">
        <v>131</v>
      </c>
      <c r="AU343" s="232" t="s">
        <v>86</v>
      </c>
      <c r="AY343" s="18" t="s">
        <v>128</v>
      </c>
      <c r="BE343" s="233">
        <f>IF(N343="základní",J343,0)</f>
        <v>0</v>
      </c>
      <c r="BF343" s="233">
        <f>IF(N343="snížená",J343,0)</f>
        <v>0</v>
      </c>
      <c r="BG343" s="233">
        <f>IF(N343="zákl. přenesená",J343,0)</f>
        <v>0</v>
      </c>
      <c r="BH343" s="233">
        <f>IF(N343="sníž. přenesená",J343,0)</f>
        <v>0</v>
      </c>
      <c r="BI343" s="233">
        <f>IF(N343="nulová",J343,0)</f>
        <v>0</v>
      </c>
      <c r="BJ343" s="18" t="s">
        <v>84</v>
      </c>
      <c r="BK343" s="233">
        <f>ROUND(I343*H343,2)</f>
        <v>0</v>
      </c>
      <c r="BL343" s="18" t="s">
        <v>135</v>
      </c>
      <c r="BM343" s="232" t="s">
        <v>1273</v>
      </c>
    </row>
    <row r="344" s="13" customFormat="1">
      <c r="A344" s="13"/>
      <c r="B344" s="234"/>
      <c r="C344" s="235"/>
      <c r="D344" s="236" t="s">
        <v>137</v>
      </c>
      <c r="E344" s="237" t="s">
        <v>1</v>
      </c>
      <c r="F344" s="238" t="s">
        <v>708</v>
      </c>
      <c r="G344" s="235"/>
      <c r="H344" s="237" t="s">
        <v>1</v>
      </c>
      <c r="I344" s="239"/>
      <c r="J344" s="235"/>
      <c r="K344" s="235"/>
      <c r="L344" s="240"/>
      <c r="M344" s="241"/>
      <c r="N344" s="242"/>
      <c r="O344" s="242"/>
      <c r="P344" s="242"/>
      <c r="Q344" s="242"/>
      <c r="R344" s="242"/>
      <c r="S344" s="242"/>
      <c r="T344" s="24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4" t="s">
        <v>137</v>
      </c>
      <c r="AU344" s="244" t="s">
        <v>86</v>
      </c>
      <c r="AV344" s="13" t="s">
        <v>84</v>
      </c>
      <c r="AW344" s="13" t="s">
        <v>32</v>
      </c>
      <c r="AX344" s="13" t="s">
        <v>76</v>
      </c>
      <c r="AY344" s="244" t="s">
        <v>128</v>
      </c>
    </row>
    <row r="345" s="14" customFormat="1">
      <c r="A345" s="14"/>
      <c r="B345" s="245"/>
      <c r="C345" s="246"/>
      <c r="D345" s="236" t="s">
        <v>137</v>
      </c>
      <c r="E345" s="247" t="s">
        <v>1</v>
      </c>
      <c r="F345" s="248" t="s">
        <v>1274</v>
      </c>
      <c r="G345" s="246"/>
      <c r="H345" s="249">
        <v>2.96</v>
      </c>
      <c r="I345" s="250"/>
      <c r="J345" s="246"/>
      <c r="K345" s="246"/>
      <c r="L345" s="251"/>
      <c r="M345" s="252"/>
      <c r="N345" s="253"/>
      <c r="O345" s="253"/>
      <c r="P345" s="253"/>
      <c r="Q345" s="253"/>
      <c r="R345" s="253"/>
      <c r="S345" s="253"/>
      <c r="T345" s="254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5" t="s">
        <v>137</v>
      </c>
      <c r="AU345" s="255" t="s">
        <v>86</v>
      </c>
      <c r="AV345" s="14" t="s">
        <v>86</v>
      </c>
      <c r="AW345" s="14" t="s">
        <v>32</v>
      </c>
      <c r="AX345" s="14" t="s">
        <v>84</v>
      </c>
      <c r="AY345" s="255" t="s">
        <v>128</v>
      </c>
    </row>
    <row r="346" s="2" customFormat="1" ht="24.15" customHeight="1">
      <c r="A346" s="39"/>
      <c r="B346" s="40"/>
      <c r="C346" s="220" t="s">
        <v>648</v>
      </c>
      <c r="D346" s="220" t="s">
        <v>131</v>
      </c>
      <c r="E346" s="221" t="s">
        <v>711</v>
      </c>
      <c r="F346" s="222" t="s">
        <v>712</v>
      </c>
      <c r="G346" s="223" t="s">
        <v>367</v>
      </c>
      <c r="H346" s="224">
        <v>20</v>
      </c>
      <c r="I346" s="225"/>
      <c r="J346" s="226">
        <f>ROUND(I346*H346,2)</f>
        <v>0</v>
      </c>
      <c r="K346" s="227"/>
      <c r="L346" s="45"/>
      <c r="M346" s="228" t="s">
        <v>1</v>
      </c>
      <c r="N346" s="229" t="s">
        <v>41</v>
      </c>
      <c r="O346" s="92"/>
      <c r="P346" s="230">
        <f>O346*H346</f>
        <v>0</v>
      </c>
      <c r="Q346" s="230">
        <v>0.22394</v>
      </c>
      <c r="R346" s="230">
        <f>Q346*H346</f>
        <v>4.4787999999999997</v>
      </c>
      <c r="S346" s="230">
        <v>0</v>
      </c>
      <c r="T346" s="231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32" t="s">
        <v>135</v>
      </c>
      <c r="AT346" s="232" t="s">
        <v>131</v>
      </c>
      <c r="AU346" s="232" t="s">
        <v>86</v>
      </c>
      <c r="AY346" s="18" t="s">
        <v>128</v>
      </c>
      <c r="BE346" s="233">
        <f>IF(N346="základní",J346,0)</f>
        <v>0</v>
      </c>
      <c r="BF346" s="233">
        <f>IF(N346="snížená",J346,0)</f>
        <v>0</v>
      </c>
      <c r="BG346" s="233">
        <f>IF(N346="zákl. přenesená",J346,0)</f>
        <v>0</v>
      </c>
      <c r="BH346" s="233">
        <f>IF(N346="sníž. přenesená",J346,0)</f>
        <v>0</v>
      </c>
      <c r="BI346" s="233">
        <f>IF(N346="nulová",J346,0)</f>
        <v>0</v>
      </c>
      <c r="BJ346" s="18" t="s">
        <v>84</v>
      </c>
      <c r="BK346" s="233">
        <f>ROUND(I346*H346,2)</f>
        <v>0</v>
      </c>
      <c r="BL346" s="18" t="s">
        <v>135</v>
      </c>
      <c r="BM346" s="232" t="s">
        <v>1275</v>
      </c>
    </row>
    <row r="347" s="14" customFormat="1">
      <c r="A347" s="14"/>
      <c r="B347" s="245"/>
      <c r="C347" s="246"/>
      <c r="D347" s="236" t="s">
        <v>137</v>
      </c>
      <c r="E347" s="247" t="s">
        <v>1</v>
      </c>
      <c r="F347" s="248" t="s">
        <v>1276</v>
      </c>
      <c r="G347" s="246"/>
      <c r="H347" s="249">
        <v>20</v>
      </c>
      <c r="I347" s="250"/>
      <c r="J347" s="246"/>
      <c r="K347" s="246"/>
      <c r="L347" s="251"/>
      <c r="M347" s="252"/>
      <c r="N347" s="253"/>
      <c r="O347" s="253"/>
      <c r="P347" s="253"/>
      <c r="Q347" s="253"/>
      <c r="R347" s="253"/>
      <c r="S347" s="253"/>
      <c r="T347" s="254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5" t="s">
        <v>137</v>
      </c>
      <c r="AU347" s="255" t="s">
        <v>86</v>
      </c>
      <c r="AV347" s="14" t="s">
        <v>86</v>
      </c>
      <c r="AW347" s="14" t="s">
        <v>32</v>
      </c>
      <c r="AX347" s="14" t="s">
        <v>84</v>
      </c>
      <c r="AY347" s="255" t="s">
        <v>128</v>
      </c>
    </row>
    <row r="348" s="2" customFormat="1" ht="24.15" customHeight="1">
      <c r="A348" s="39"/>
      <c r="B348" s="40"/>
      <c r="C348" s="270" t="s">
        <v>654</v>
      </c>
      <c r="D348" s="270" t="s">
        <v>279</v>
      </c>
      <c r="E348" s="271" t="s">
        <v>716</v>
      </c>
      <c r="F348" s="272" t="s">
        <v>717</v>
      </c>
      <c r="G348" s="273" t="s">
        <v>367</v>
      </c>
      <c r="H348" s="274">
        <v>20</v>
      </c>
      <c r="I348" s="275"/>
      <c r="J348" s="276">
        <f>ROUND(I348*H348,2)</f>
        <v>0</v>
      </c>
      <c r="K348" s="277"/>
      <c r="L348" s="278"/>
      <c r="M348" s="279" t="s">
        <v>1</v>
      </c>
      <c r="N348" s="280" t="s">
        <v>41</v>
      </c>
      <c r="O348" s="92"/>
      <c r="P348" s="230">
        <f>O348*H348</f>
        <v>0</v>
      </c>
      <c r="Q348" s="230">
        <v>0.052999999999999998</v>
      </c>
      <c r="R348" s="230">
        <f>Q348*H348</f>
        <v>1.0600000000000001</v>
      </c>
      <c r="S348" s="230">
        <v>0</v>
      </c>
      <c r="T348" s="231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32" t="s">
        <v>175</v>
      </c>
      <c r="AT348" s="232" t="s">
        <v>279</v>
      </c>
      <c r="AU348" s="232" t="s">
        <v>86</v>
      </c>
      <c r="AY348" s="18" t="s">
        <v>128</v>
      </c>
      <c r="BE348" s="233">
        <f>IF(N348="základní",J348,0)</f>
        <v>0</v>
      </c>
      <c r="BF348" s="233">
        <f>IF(N348="snížená",J348,0)</f>
        <v>0</v>
      </c>
      <c r="BG348" s="233">
        <f>IF(N348="zákl. přenesená",J348,0)</f>
        <v>0</v>
      </c>
      <c r="BH348" s="233">
        <f>IF(N348="sníž. přenesená",J348,0)</f>
        <v>0</v>
      </c>
      <c r="BI348" s="233">
        <f>IF(N348="nulová",J348,0)</f>
        <v>0</v>
      </c>
      <c r="BJ348" s="18" t="s">
        <v>84</v>
      </c>
      <c r="BK348" s="233">
        <f>ROUND(I348*H348,2)</f>
        <v>0</v>
      </c>
      <c r="BL348" s="18" t="s">
        <v>135</v>
      </c>
      <c r="BM348" s="232" t="s">
        <v>1277</v>
      </c>
    </row>
    <row r="349" s="14" customFormat="1">
      <c r="A349" s="14"/>
      <c r="B349" s="245"/>
      <c r="C349" s="246"/>
      <c r="D349" s="236" t="s">
        <v>137</v>
      </c>
      <c r="E349" s="247" t="s">
        <v>1</v>
      </c>
      <c r="F349" s="248" t="s">
        <v>355</v>
      </c>
      <c r="G349" s="246"/>
      <c r="H349" s="249">
        <v>20</v>
      </c>
      <c r="I349" s="250"/>
      <c r="J349" s="246"/>
      <c r="K349" s="246"/>
      <c r="L349" s="251"/>
      <c r="M349" s="252"/>
      <c r="N349" s="253"/>
      <c r="O349" s="253"/>
      <c r="P349" s="253"/>
      <c r="Q349" s="253"/>
      <c r="R349" s="253"/>
      <c r="S349" s="253"/>
      <c r="T349" s="254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5" t="s">
        <v>137</v>
      </c>
      <c r="AU349" s="255" t="s">
        <v>86</v>
      </c>
      <c r="AV349" s="14" t="s">
        <v>86</v>
      </c>
      <c r="AW349" s="14" t="s">
        <v>32</v>
      </c>
      <c r="AX349" s="14" t="s">
        <v>84</v>
      </c>
      <c r="AY349" s="255" t="s">
        <v>128</v>
      </c>
    </row>
    <row r="350" s="2" customFormat="1" ht="44.25" customHeight="1">
      <c r="A350" s="39"/>
      <c r="B350" s="40"/>
      <c r="C350" s="220" t="s">
        <v>658</v>
      </c>
      <c r="D350" s="220" t="s">
        <v>131</v>
      </c>
      <c r="E350" s="221" t="s">
        <v>720</v>
      </c>
      <c r="F350" s="222" t="s">
        <v>721</v>
      </c>
      <c r="G350" s="223" t="s">
        <v>367</v>
      </c>
      <c r="H350" s="224">
        <v>18</v>
      </c>
      <c r="I350" s="225"/>
      <c r="J350" s="226">
        <f>ROUND(I350*H350,2)</f>
        <v>0</v>
      </c>
      <c r="K350" s="227"/>
      <c r="L350" s="45"/>
      <c r="M350" s="228" t="s">
        <v>1</v>
      </c>
      <c r="N350" s="229" t="s">
        <v>41</v>
      </c>
      <c r="O350" s="92"/>
      <c r="P350" s="230">
        <f>O350*H350</f>
        <v>0</v>
      </c>
      <c r="Q350" s="230">
        <v>0.17663999999999999</v>
      </c>
      <c r="R350" s="230">
        <f>Q350*H350</f>
        <v>3.1795199999999997</v>
      </c>
      <c r="S350" s="230">
        <v>0</v>
      </c>
      <c r="T350" s="231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32" t="s">
        <v>135</v>
      </c>
      <c r="AT350" s="232" t="s">
        <v>131</v>
      </c>
      <c r="AU350" s="232" t="s">
        <v>86</v>
      </c>
      <c r="AY350" s="18" t="s">
        <v>128</v>
      </c>
      <c r="BE350" s="233">
        <f>IF(N350="základní",J350,0)</f>
        <v>0</v>
      </c>
      <c r="BF350" s="233">
        <f>IF(N350="snížená",J350,0)</f>
        <v>0</v>
      </c>
      <c r="BG350" s="233">
        <f>IF(N350="zákl. přenesená",J350,0)</f>
        <v>0</v>
      </c>
      <c r="BH350" s="233">
        <f>IF(N350="sníž. přenesená",J350,0)</f>
        <v>0</v>
      </c>
      <c r="BI350" s="233">
        <f>IF(N350="nulová",J350,0)</f>
        <v>0</v>
      </c>
      <c r="BJ350" s="18" t="s">
        <v>84</v>
      </c>
      <c r="BK350" s="233">
        <f>ROUND(I350*H350,2)</f>
        <v>0</v>
      </c>
      <c r="BL350" s="18" t="s">
        <v>135</v>
      </c>
      <c r="BM350" s="232" t="s">
        <v>1278</v>
      </c>
    </row>
    <row r="351" s="13" customFormat="1">
      <c r="A351" s="13"/>
      <c r="B351" s="234"/>
      <c r="C351" s="235"/>
      <c r="D351" s="236" t="s">
        <v>137</v>
      </c>
      <c r="E351" s="237" t="s">
        <v>1</v>
      </c>
      <c r="F351" s="238" t="s">
        <v>723</v>
      </c>
      <c r="G351" s="235"/>
      <c r="H351" s="237" t="s">
        <v>1</v>
      </c>
      <c r="I351" s="239"/>
      <c r="J351" s="235"/>
      <c r="K351" s="235"/>
      <c r="L351" s="240"/>
      <c r="M351" s="241"/>
      <c r="N351" s="242"/>
      <c r="O351" s="242"/>
      <c r="P351" s="242"/>
      <c r="Q351" s="242"/>
      <c r="R351" s="242"/>
      <c r="S351" s="242"/>
      <c r="T351" s="24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4" t="s">
        <v>137</v>
      </c>
      <c r="AU351" s="244" t="s">
        <v>86</v>
      </c>
      <c r="AV351" s="13" t="s">
        <v>84</v>
      </c>
      <c r="AW351" s="13" t="s">
        <v>32</v>
      </c>
      <c r="AX351" s="13" t="s">
        <v>76</v>
      </c>
      <c r="AY351" s="244" t="s">
        <v>128</v>
      </c>
    </row>
    <row r="352" s="14" customFormat="1">
      <c r="A352" s="14"/>
      <c r="B352" s="245"/>
      <c r="C352" s="246"/>
      <c r="D352" s="236" t="s">
        <v>137</v>
      </c>
      <c r="E352" s="247" t="s">
        <v>1</v>
      </c>
      <c r="F352" s="248" t="s">
        <v>1279</v>
      </c>
      <c r="G352" s="246"/>
      <c r="H352" s="249">
        <v>18</v>
      </c>
      <c r="I352" s="250"/>
      <c r="J352" s="246"/>
      <c r="K352" s="246"/>
      <c r="L352" s="251"/>
      <c r="M352" s="252"/>
      <c r="N352" s="253"/>
      <c r="O352" s="253"/>
      <c r="P352" s="253"/>
      <c r="Q352" s="253"/>
      <c r="R352" s="253"/>
      <c r="S352" s="253"/>
      <c r="T352" s="254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5" t="s">
        <v>137</v>
      </c>
      <c r="AU352" s="255" t="s">
        <v>86</v>
      </c>
      <c r="AV352" s="14" t="s">
        <v>86</v>
      </c>
      <c r="AW352" s="14" t="s">
        <v>32</v>
      </c>
      <c r="AX352" s="14" t="s">
        <v>84</v>
      </c>
      <c r="AY352" s="255" t="s">
        <v>128</v>
      </c>
    </row>
    <row r="353" s="12" customFormat="1" ht="22.8" customHeight="1">
      <c r="A353" s="12"/>
      <c r="B353" s="204"/>
      <c r="C353" s="205"/>
      <c r="D353" s="206" t="s">
        <v>75</v>
      </c>
      <c r="E353" s="218" t="s">
        <v>127</v>
      </c>
      <c r="F353" s="218" t="s">
        <v>725</v>
      </c>
      <c r="G353" s="205"/>
      <c r="H353" s="205"/>
      <c r="I353" s="208"/>
      <c r="J353" s="219">
        <f>BK353</f>
        <v>0</v>
      </c>
      <c r="K353" s="205"/>
      <c r="L353" s="210"/>
      <c r="M353" s="211"/>
      <c r="N353" s="212"/>
      <c r="O353" s="212"/>
      <c r="P353" s="213">
        <f>SUM(P354:P410)</f>
        <v>0</v>
      </c>
      <c r="Q353" s="212"/>
      <c r="R353" s="213">
        <f>SUM(R354:R410)</f>
        <v>209.90187</v>
      </c>
      <c r="S353" s="212"/>
      <c r="T353" s="214">
        <f>SUM(T354:T410)</f>
        <v>0</v>
      </c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R353" s="215" t="s">
        <v>84</v>
      </c>
      <c r="AT353" s="216" t="s">
        <v>75</v>
      </c>
      <c r="AU353" s="216" t="s">
        <v>84</v>
      </c>
      <c r="AY353" s="215" t="s">
        <v>128</v>
      </c>
      <c r="BK353" s="217">
        <f>SUM(BK354:BK410)</f>
        <v>0</v>
      </c>
    </row>
    <row r="354" s="2" customFormat="1" ht="24.15" customHeight="1">
      <c r="A354" s="39"/>
      <c r="B354" s="40"/>
      <c r="C354" s="220" t="s">
        <v>663</v>
      </c>
      <c r="D354" s="220" t="s">
        <v>131</v>
      </c>
      <c r="E354" s="221" t="s">
        <v>727</v>
      </c>
      <c r="F354" s="222" t="s">
        <v>728</v>
      </c>
      <c r="G354" s="223" t="s">
        <v>320</v>
      </c>
      <c r="H354" s="224">
        <v>453.35000000000002</v>
      </c>
      <c r="I354" s="225"/>
      <c r="J354" s="226">
        <f>ROUND(I354*H354,2)</f>
        <v>0</v>
      </c>
      <c r="K354" s="227"/>
      <c r="L354" s="45"/>
      <c r="M354" s="228" t="s">
        <v>1</v>
      </c>
      <c r="N354" s="229" t="s">
        <v>41</v>
      </c>
      <c r="O354" s="92"/>
      <c r="P354" s="230">
        <f>O354*H354</f>
        <v>0</v>
      </c>
      <c r="Q354" s="230">
        <v>0</v>
      </c>
      <c r="R354" s="230">
        <f>Q354*H354</f>
        <v>0</v>
      </c>
      <c r="S354" s="230">
        <v>0</v>
      </c>
      <c r="T354" s="231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32" t="s">
        <v>135</v>
      </c>
      <c r="AT354" s="232" t="s">
        <v>131</v>
      </c>
      <c r="AU354" s="232" t="s">
        <v>86</v>
      </c>
      <c r="AY354" s="18" t="s">
        <v>128</v>
      </c>
      <c r="BE354" s="233">
        <f>IF(N354="základní",J354,0)</f>
        <v>0</v>
      </c>
      <c r="BF354" s="233">
        <f>IF(N354="snížená",J354,0)</f>
        <v>0</v>
      </c>
      <c r="BG354" s="233">
        <f>IF(N354="zákl. přenesená",J354,0)</f>
        <v>0</v>
      </c>
      <c r="BH354" s="233">
        <f>IF(N354="sníž. přenesená",J354,0)</f>
        <v>0</v>
      </c>
      <c r="BI354" s="233">
        <f>IF(N354="nulová",J354,0)</f>
        <v>0</v>
      </c>
      <c r="BJ354" s="18" t="s">
        <v>84</v>
      </c>
      <c r="BK354" s="233">
        <f>ROUND(I354*H354,2)</f>
        <v>0</v>
      </c>
      <c r="BL354" s="18" t="s">
        <v>135</v>
      </c>
      <c r="BM354" s="232" t="s">
        <v>1280</v>
      </c>
    </row>
    <row r="355" s="13" customFormat="1">
      <c r="A355" s="13"/>
      <c r="B355" s="234"/>
      <c r="C355" s="235"/>
      <c r="D355" s="236" t="s">
        <v>137</v>
      </c>
      <c r="E355" s="237" t="s">
        <v>1</v>
      </c>
      <c r="F355" s="238" t="s">
        <v>749</v>
      </c>
      <c r="G355" s="235"/>
      <c r="H355" s="237" t="s">
        <v>1</v>
      </c>
      <c r="I355" s="239"/>
      <c r="J355" s="235"/>
      <c r="K355" s="235"/>
      <c r="L355" s="240"/>
      <c r="M355" s="241"/>
      <c r="N355" s="242"/>
      <c r="O355" s="242"/>
      <c r="P355" s="242"/>
      <c r="Q355" s="242"/>
      <c r="R355" s="242"/>
      <c r="S355" s="242"/>
      <c r="T355" s="243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4" t="s">
        <v>137</v>
      </c>
      <c r="AU355" s="244" t="s">
        <v>86</v>
      </c>
      <c r="AV355" s="13" t="s">
        <v>84</v>
      </c>
      <c r="AW355" s="13" t="s">
        <v>32</v>
      </c>
      <c r="AX355" s="13" t="s">
        <v>76</v>
      </c>
      <c r="AY355" s="244" t="s">
        <v>128</v>
      </c>
    </row>
    <row r="356" s="13" customFormat="1">
      <c r="A356" s="13"/>
      <c r="B356" s="234"/>
      <c r="C356" s="235"/>
      <c r="D356" s="236" t="s">
        <v>137</v>
      </c>
      <c r="E356" s="237" t="s">
        <v>1</v>
      </c>
      <c r="F356" s="238" t="s">
        <v>731</v>
      </c>
      <c r="G356" s="235"/>
      <c r="H356" s="237" t="s">
        <v>1</v>
      </c>
      <c r="I356" s="239"/>
      <c r="J356" s="235"/>
      <c r="K356" s="235"/>
      <c r="L356" s="240"/>
      <c r="M356" s="241"/>
      <c r="N356" s="242"/>
      <c r="O356" s="242"/>
      <c r="P356" s="242"/>
      <c r="Q356" s="242"/>
      <c r="R356" s="242"/>
      <c r="S356" s="242"/>
      <c r="T356" s="24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4" t="s">
        <v>137</v>
      </c>
      <c r="AU356" s="244" t="s">
        <v>86</v>
      </c>
      <c r="AV356" s="13" t="s">
        <v>84</v>
      </c>
      <c r="AW356" s="13" t="s">
        <v>32</v>
      </c>
      <c r="AX356" s="13" t="s">
        <v>76</v>
      </c>
      <c r="AY356" s="244" t="s">
        <v>128</v>
      </c>
    </row>
    <row r="357" s="14" customFormat="1">
      <c r="A357" s="14"/>
      <c r="B357" s="245"/>
      <c r="C357" s="246"/>
      <c r="D357" s="236" t="s">
        <v>137</v>
      </c>
      <c r="E357" s="247" t="s">
        <v>1</v>
      </c>
      <c r="F357" s="248" t="s">
        <v>1281</v>
      </c>
      <c r="G357" s="246"/>
      <c r="H357" s="249">
        <v>408.35000000000002</v>
      </c>
      <c r="I357" s="250"/>
      <c r="J357" s="246"/>
      <c r="K357" s="246"/>
      <c r="L357" s="251"/>
      <c r="M357" s="252"/>
      <c r="N357" s="253"/>
      <c r="O357" s="253"/>
      <c r="P357" s="253"/>
      <c r="Q357" s="253"/>
      <c r="R357" s="253"/>
      <c r="S357" s="253"/>
      <c r="T357" s="254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5" t="s">
        <v>137</v>
      </c>
      <c r="AU357" s="255" t="s">
        <v>86</v>
      </c>
      <c r="AV357" s="14" t="s">
        <v>86</v>
      </c>
      <c r="AW357" s="14" t="s">
        <v>32</v>
      </c>
      <c r="AX357" s="14" t="s">
        <v>76</v>
      </c>
      <c r="AY357" s="255" t="s">
        <v>128</v>
      </c>
    </row>
    <row r="358" s="13" customFormat="1">
      <c r="A358" s="13"/>
      <c r="B358" s="234"/>
      <c r="C358" s="235"/>
      <c r="D358" s="236" t="s">
        <v>137</v>
      </c>
      <c r="E358" s="237" t="s">
        <v>1</v>
      </c>
      <c r="F358" s="238" t="s">
        <v>733</v>
      </c>
      <c r="G358" s="235"/>
      <c r="H358" s="237" t="s">
        <v>1</v>
      </c>
      <c r="I358" s="239"/>
      <c r="J358" s="235"/>
      <c r="K358" s="235"/>
      <c r="L358" s="240"/>
      <c r="M358" s="241"/>
      <c r="N358" s="242"/>
      <c r="O358" s="242"/>
      <c r="P358" s="242"/>
      <c r="Q358" s="242"/>
      <c r="R358" s="242"/>
      <c r="S358" s="242"/>
      <c r="T358" s="24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4" t="s">
        <v>137</v>
      </c>
      <c r="AU358" s="244" t="s">
        <v>86</v>
      </c>
      <c r="AV358" s="13" t="s">
        <v>84</v>
      </c>
      <c r="AW358" s="13" t="s">
        <v>32</v>
      </c>
      <c r="AX358" s="13" t="s">
        <v>76</v>
      </c>
      <c r="AY358" s="244" t="s">
        <v>128</v>
      </c>
    </row>
    <row r="359" s="14" customFormat="1">
      <c r="A359" s="14"/>
      <c r="B359" s="245"/>
      <c r="C359" s="246"/>
      <c r="D359" s="236" t="s">
        <v>137</v>
      </c>
      <c r="E359" s="247" t="s">
        <v>1</v>
      </c>
      <c r="F359" s="248" t="s">
        <v>1282</v>
      </c>
      <c r="G359" s="246"/>
      <c r="H359" s="249">
        <v>45</v>
      </c>
      <c r="I359" s="250"/>
      <c r="J359" s="246"/>
      <c r="K359" s="246"/>
      <c r="L359" s="251"/>
      <c r="M359" s="252"/>
      <c r="N359" s="253"/>
      <c r="O359" s="253"/>
      <c r="P359" s="253"/>
      <c r="Q359" s="253"/>
      <c r="R359" s="253"/>
      <c r="S359" s="253"/>
      <c r="T359" s="254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5" t="s">
        <v>137</v>
      </c>
      <c r="AU359" s="255" t="s">
        <v>86</v>
      </c>
      <c r="AV359" s="14" t="s">
        <v>86</v>
      </c>
      <c r="AW359" s="14" t="s">
        <v>32</v>
      </c>
      <c r="AX359" s="14" t="s">
        <v>76</v>
      </c>
      <c r="AY359" s="255" t="s">
        <v>128</v>
      </c>
    </row>
    <row r="360" s="15" customFormat="1">
      <c r="A360" s="15"/>
      <c r="B360" s="256"/>
      <c r="C360" s="257"/>
      <c r="D360" s="236" t="s">
        <v>137</v>
      </c>
      <c r="E360" s="258" t="s">
        <v>1</v>
      </c>
      <c r="F360" s="259" t="s">
        <v>140</v>
      </c>
      <c r="G360" s="257"/>
      <c r="H360" s="260">
        <v>453.35000000000002</v>
      </c>
      <c r="I360" s="261"/>
      <c r="J360" s="257"/>
      <c r="K360" s="257"/>
      <c r="L360" s="262"/>
      <c r="M360" s="263"/>
      <c r="N360" s="264"/>
      <c r="O360" s="264"/>
      <c r="P360" s="264"/>
      <c r="Q360" s="264"/>
      <c r="R360" s="264"/>
      <c r="S360" s="264"/>
      <c r="T360" s="265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66" t="s">
        <v>137</v>
      </c>
      <c r="AU360" s="266" t="s">
        <v>86</v>
      </c>
      <c r="AV360" s="15" t="s">
        <v>135</v>
      </c>
      <c r="AW360" s="15" t="s">
        <v>32</v>
      </c>
      <c r="AX360" s="15" t="s">
        <v>84</v>
      </c>
      <c r="AY360" s="266" t="s">
        <v>128</v>
      </c>
    </row>
    <row r="361" s="2" customFormat="1" ht="24.15" customHeight="1">
      <c r="A361" s="39"/>
      <c r="B361" s="40"/>
      <c r="C361" s="220" t="s">
        <v>421</v>
      </c>
      <c r="D361" s="220" t="s">
        <v>131</v>
      </c>
      <c r="E361" s="221" t="s">
        <v>737</v>
      </c>
      <c r="F361" s="222" t="s">
        <v>728</v>
      </c>
      <c r="G361" s="223" t="s">
        <v>320</v>
      </c>
      <c r="H361" s="224">
        <v>2537.5</v>
      </c>
      <c r="I361" s="225"/>
      <c r="J361" s="226">
        <f>ROUND(I361*H361,2)</f>
        <v>0</v>
      </c>
      <c r="K361" s="227"/>
      <c r="L361" s="45"/>
      <c r="M361" s="228" t="s">
        <v>1</v>
      </c>
      <c r="N361" s="229" t="s">
        <v>41</v>
      </c>
      <c r="O361" s="92"/>
      <c r="P361" s="230">
        <f>O361*H361</f>
        <v>0</v>
      </c>
      <c r="Q361" s="230">
        <v>0</v>
      </c>
      <c r="R361" s="230">
        <f>Q361*H361</f>
        <v>0</v>
      </c>
      <c r="S361" s="230">
        <v>0</v>
      </c>
      <c r="T361" s="231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32" t="s">
        <v>135</v>
      </c>
      <c r="AT361" s="232" t="s">
        <v>131</v>
      </c>
      <c r="AU361" s="232" t="s">
        <v>86</v>
      </c>
      <c r="AY361" s="18" t="s">
        <v>128</v>
      </c>
      <c r="BE361" s="233">
        <f>IF(N361="základní",J361,0)</f>
        <v>0</v>
      </c>
      <c r="BF361" s="233">
        <f>IF(N361="snížená",J361,0)</f>
        <v>0</v>
      </c>
      <c r="BG361" s="233">
        <f>IF(N361="zákl. přenesená",J361,0)</f>
        <v>0</v>
      </c>
      <c r="BH361" s="233">
        <f>IF(N361="sníž. přenesená",J361,0)</f>
        <v>0</v>
      </c>
      <c r="BI361" s="233">
        <f>IF(N361="nulová",J361,0)</f>
        <v>0</v>
      </c>
      <c r="BJ361" s="18" t="s">
        <v>84</v>
      </c>
      <c r="BK361" s="233">
        <f>ROUND(I361*H361,2)</f>
        <v>0</v>
      </c>
      <c r="BL361" s="18" t="s">
        <v>135</v>
      </c>
      <c r="BM361" s="232" t="s">
        <v>1283</v>
      </c>
    </row>
    <row r="362" s="13" customFormat="1">
      <c r="A362" s="13"/>
      <c r="B362" s="234"/>
      <c r="C362" s="235"/>
      <c r="D362" s="236" t="s">
        <v>137</v>
      </c>
      <c r="E362" s="237" t="s">
        <v>1</v>
      </c>
      <c r="F362" s="238" t="s">
        <v>739</v>
      </c>
      <c r="G362" s="235"/>
      <c r="H362" s="237" t="s">
        <v>1</v>
      </c>
      <c r="I362" s="239"/>
      <c r="J362" s="235"/>
      <c r="K362" s="235"/>
      <c r="L362" s="240"/>
      <c r="M362" s="241"/>
      <c r="N362" s="242"/>
      <c r="O362" s="242"/>
      <c r="P362" s="242"/>
      <c r="Q362" s="242"/>
      <c r="R362" s="242"/>
      <c r="S362" s="242"/>
      <c r="T362" s="24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4" t="s">
        <v>137</v>
      </c>
      <c r="AU362" s="244" t="s">
        <v>86</v>
      </c>
      <c r="AV362" s="13" t="s">
        <v>84</v>
      </c>
      <c r="AW362" s="13" t="s">
        <v>32</v>
      </c>
      <c r="AX362" s="13" t="s">
        <v>76</v>
      </c>
      <c r="AY362" s="244" t="s">
        <v>128</v>
      </c>
    </row>
    <row r="363" s="14" customFormat="1">
      <c r="A363" s="14"/>
      <c r="B363" s="245"/>
      <c r="C363" s="246"/>
      <c r="D363" s="236" t="s">
        <v>137</v>
      </c>
      <c r="E363" s="247" t="s">
        <v>1</v>
      </c>
      <c r="F363" s="248" t="s">
        <v>1284</v>
      </c>
      <c r="G363" s="246"/>
      <c r="H363" s="249">
        <v>338</v>
      </c>
      <c r="I363" s="250"/>
      <c r="J363" s="246"/>
      <c r="K363" s="246"/>
      <c r="L363" s="251"/>
      <c r="M363" s="252"/>
      <c r="N363" s="253"/>
      <c r="O363" s="253"/>
      <c r="P363" s="253"/>
      <c r="Q363" s="253"/>
      <c r="R363" s="253"/>
      <c r="S363" s="253"/>
      <c r="T363" s="254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5" t="s">
        <v>137</v>
      </c>
      <c r="AU363" s="255" t="s">
        <v>86</v>
      </c>
      <c r="AV363" s="14" t="s">
        <v>86</v>
      </c>
      <c r="AW363" s="14" t="s">
        <v>32</v>
      </c>
      <c r="AX363" s="14" t="s">
        <v>76</v>
      </c>
      <c r="AY363" s="255" t="s">
        <v>128</v>
      </c>
    </row>
    <row r="364" s="13" customFormat="1">
      <c r="A364" s="13"/>
      <c r="B364" s="234"/>
      <c r="C364" s="235"/>
      <c r="D364" s="236" t="s">
        <v>137</v>
      </c>
      <c r="E364" s="237" t="s">
        <v>1</v>
      </c>
      <c r="F364" s="238" t="s">
        <v>743</v>
      </c>
      <c r="G364" s="235"/>
      <c r="H364" s="237" t="s">
        <v>1</v>
      </c>
      <c r="I364" s="239"/>
      <c r="J364" s="235"/>
      <c r="K364" s="235"/>
      <c r="L364" s="240"/>
      <c r="M364" s="241"/>
      <c r="N364" s="242"/>
      <c r="O364" s="242"/>
      <c r="P364" s="242"/>
      <c r="Q364" s="242"/>
      <c r="R364" s="242"/>
      <c r="S364" s="242"/>
      <c r="T364" s="24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4" t="s">
        <v>137</v>
      </c>
      <c r="AU364" s="244" t="s">
        <v>86</v>
      </c>
      <c r="AV364" s="13" t="s">
        <v>84</v>
      </c>
      <c r="AW364" s="13" t="s">
        <v>32</v>
      </c>
      <c r="AX364" s="13" t="s">
        <v>76</v>
      </c>
      <c r="AY364" s="244" t="s">
        <v>128</v>
      </c>
    </row>
    <row r="365" s="14" customFormat="1">
      <c r="A365" s="14"/>
      <c r="B365" s="245"/>
      <c r="C365" s="246"/>
      <c r="D365" s="236" t="s">
        <v>137</v>
      </c>
      <c r="E365" s="247" t="s">
        <v>1</v>
      </c>
      <c r="F365" s="248" t="s">
        <v>1272</v>
      </c>
      <c r="G365" s="246"/>
      <c r="H365" s="249">
        <v>2199.5</v>
      </c>
      <c r="I365" s="250"/>
      <c r="J365" s="246"/>
      <c r="K365" s="246"/>
      <c r="L365" s="251"/>
      <c r="M365" s="252"/>
      <c r="N365" s="253"/>
      <c r="O365" s="253"/>
      <c r="P365" s="253"/>
      <c r="Q365" s="253"/>
      <c r="R365" s="253"/>
      <c r="S365" s="253"/>
      <c r="T365" s="254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5" t="s">
        <v>137</v>
      </c>
      <c r="AU365" s="255" t="s">
        <v>86</v>
      </c>
      <c r="AV365" s="14" t="s">
        <v>86</v>
      </c>
      <c r="AW365" s="14" t="s">
        <v>32</v>
      </c>
      <c r="AX365" s="14" t="s">
        <v>76</v>
      </c>
      <c r="AY365" s="255" t="s">
        <v>128</v>
      </c>
    </row>
    <row r="366" s="15" customFormat="1">
      <c r="A366" s="15"/>
      <c r="B366" s="256"/>
      <c r="C366" s="257"/>
      <c r="D366" s="236" t="s">
        <v>137</v>
      </c>
      <c r="E366" s="258" t="s">
        <v>1</v>
      </c>
      <c r="F366" s="259" t="s">
        <v>140</v>
      </c>
      <c r="G366" s="257"/>
      <c r="H366" s="260">
        <v>2537.5</v>
      </c>
      <c r="I366" s="261"/>
      <c r="J366" s="257"/>
      <c r="K366" s="257"/>
      <c r="L366" s="262"/>
      <c r="M366" s="263"/>
      <c r="N366" s="264"/>
      <c r="O366" s="264"/>
      <c r="P366" s="264"/>
      <c r="Q366" s="264"/>
      <c r="R366" s="264"/>
      <c r="S366" s="264"/>
      <c r="T366" s="265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66" t="s">
        <v>137</v>
      </c>
      <c r="AU366" s="266" t="s">
        <v>86</v>
      </c>
      <c r="AV366" s="15" t="s">
        <v>135</v>
      </c>
      <c r="AW366" s="15" t="s">
        <v>32</v>
      </c>
      <c r="AX366" s="15" t="s">
        <v>84</v>
      </c>
      <c r="AY366" s="266" t="s">
        <v>128</v>
      </c>
    </row>
    <row r="367" s="2" customFormat="1" ht="33" customHeight="1">
      <c r="A367" s="39"/>
      <c r="B367" s="40"/>
      <c r="C367" s="220" t="s">
        <v>673</v>
      </c>
      <c r="D367" s="220" t="s">
        <v>131</v>
      </c>
      <c r="E367" s="221" t="s">
        <v>746</v>
      </c>
      <c r="F367" s="222" t="s">
        <v>747</v>
      </c>
      <c r="G367" s="223" t="s">
        <v>320</v>
      </c>
      <c r="H367" s="224">
        <v>381</v>
      </c>
      <c r="I367" s="225"/>
      <c r="J367" s="226">
        <f>ROUND(I367*H367,2)</f>
        <v>0</v>
      </c>
      <c r="K367" s="227"/>
      <c r="L367" s="45"/>
      <c r="M367" s="228" t="s">
        <v>1</v>
      </c>
      <c r="N367" s="229" t="s">
        <v>41</v>
      </c>
      <c r="O367" s="92"/>
      <c r="P367" s="230">
        <f>O367*H367</f>
        <v>0</v>
      </c>
      <c r="Q367" s="230">
        <v>0</v>
      </c>
      <c r="R367" s="230">
        <f>Q367*H367</f>
        <v>0</v>
      </c>
      <c r="S367" s="230">
        <v>0</v>
      </c>
      <c r="T367" s="231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32" t="s">
        <v>135</v>
      </c>
      <c r="AT367" s="232" t="s">
        <v>131</v>
      </c>
      <c r="AU367" s="232" t="s">
        <v>86</v>
      </c>
      <c r="AY367" s="18" t="s">
        <v>128</v>
      </c>
      <c r="BE367" s="233">
        <f>IF(N367="základní",J367,0)</f>
        <v>0</v>
      </c>
      <c r="BF367" s="233">
        <f>IF(N367="snížená",J367,0)</f>
        <v>0</v>
      </c>
      <c r="BG367" s="233">
        <f>IF(N367="zákl. přenesená",J367,0)</f>
        <v>0</v>
      </c>
      <c r="BH367" s="233">
        <f>IF(N367="sníž. přenesená",J367,0)</f>
        <v>0</v>
      </c>
      <c r="BI367" s="233">
        <f>IF(N367="nulová",J367,0)</f>
        <v>0</v>
      </c>
      <c r="BJ367" s="18" t="s">
        <v>84</v>
      </c>
      <c r="BK367" s="233">
        <f>ROUND(I367*H367,2)</f>
        <v>0</v>
      </c>
      <c r="BL367" s="18" t="s">
        <v>135</v>
      </c>
      <c r="BM367" s="232" t="s">
        <v>1285</v>
      </c>
    </row>
    <row r="368" s="13" customFormat="1">
      <c r="A368" s="13"/>
      <c r="B368" s="234"/>
      <c r="C368" s="235"/>
      <c r="D368" s="236" t="s">
        <v>137</v>
      </c>
      <c r="E368" s="237" t="s">
        <v>1</v>
      </c>
      <c r="F368" s="238" t="s">
        <v>749</v>
      </c>
      <c r="G368" s="235"/>
      <c r="H368" s="237" t="s">
        <v>1</v>
      </c>
      <c r="I368" s="239"/>
      <c r="J368" s="235"/>
      <c r="K368" s="235"/>
      <c r="L368" s="240"/>
      <c r="M368" s="241"/>
      <c r="N368" s="242"/>
      <c r="O368" s="242"/>
      <c r="P368" s="242"/>
      <c r="Q368" s="242"/>
      <c r="R368" s="242"/>
      <c r="S368" s="242"/>
      <c r="T368" s="24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4" t="s">
        <v>137</v>
      </c>
      <c r="AU368" s="244" t="s">
        <v>86</v>
      </c>
      <c r="AV368" s="13" t="s">
        <v>84</v>
      </c>
      <c r="AW368" s="13" t="s">
        <v>32</v>
      </c>
      <c r="AX368" s="13" t="s">
        <v>76</v>
      </c>
      <c r="AY368" s="244" t="s">
        <v>128</v>
      </c>
    </row>
    <row r="369" s="14" customFormat="1">
      <c r="A369" s="14"/>
      <c r="B369" s="245"/>
      <c r="C369" s="246"/>
      <c r="D369" s="236" t="s">
        <v>137</v>
      </c>
      <c r="E369" s="247" t="s">
        <v>1</v>
      </c>
      <c r="F369" s="248" t="s">
        <v>1286</v>
      </c>
      <c r="G369" s="246"/>
      <c r="H369" s="249">
        <v>381</v>
      </c>
      <c r="I369" s="250"/>
      <c r="J369" s="246"/>
      <c r="K369" s="246"/>
      <c r="L369" s="251"/>
      <c r="M369" s="252"/>
      <c r="N369" s="253"/>
      <c r="O369" s="253"/>
      <c r="P369" s="253"/>
      <c r="Q369" s="253"/>
      <c r="R369" s="253"/>
      <c r="S369" s="253"/>
      <c r="T369" s="254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5" t="s">
        <v>137</v>
      </c>
      <c r="AU369" s="255" t="s">
        <v>86</v>
      </c>
      <c r="AV369" s="14" t="s">
        <v>86</v>
      </c>
      <c r="AW369" s="14" t="s">
        <v>32</v>
      </c>
      <c r="AX369" s="14" t="s">
        <v>84</v>
      </c>
      <c r="AY369" s="255" t="s">
        <v>128</v>
      </c>
    </row>
    <row r="370" s="2" customFormat="1" ht="37.8" customHeight="1">
      <c r="A370" s="39"/>
      <c r="B370" s="40"/>
      <c r="C370" s="220" t="s">
        <v>680</v>
      </c>
      <c r="D370" s="220" t="s">
        <v>131</v>
      </c>
      <c r="E370" s="221" t="s">
        <v>752</v>
      </c>
      <c r="F370" s="222" t="s">
        <v>753</v>
      </c>
      <c r="G370" s="223" t="s">
        <v>320</v>
      </c>
      <c r="H370" s="224">
        <v>1773</v>
      </c>
      <c r="I370" s="225"/>
      <c r="J370" s="226">
        <f>ROUND(I370*H370,2)</f>
        <v>0</v>
      </c>
      <c r="K370" s="227"/>
      <c r="L370" s="45"/>
      <c r="M370" s="228" t="s">
        <v>1</v>
      </c>
      <c r="N370" s="229" t="s">
        <v>41</v>
      </c>
      <c r="O370" s="92"/>
      <c r="P370" s="230">
        <f>O370*H370</f>
        <v>0</v>
      </c>
      <c r="Q370" s="230">
        <v>0</v>
      </c>
      <c r="R370" s="230">
        <f>Q370*H370</f>
        <v>0</v>
      </c>
      <c r="S370" s="230">
        <v>0</v>
      </c>
      <c r="T370" s="231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32" t="s">
        <v>135</v>
      </c>
      <c r="AT370" s="232" t="s">
        <v>131</v>
      </c>
      <c r="AU370" s="232" t="s">
        <v>86</v>
      </c>
      <c r="AY370" s="18" t="s">
        <v>128</v>
      </c>
      <c r="BE370" s="233">
        <f>IF(N370="základní",J370,0)</f>
        <v>0</v>
      </c>
      <c r="BF370" s="233">
        <f>IF(N370="snížená",J370,0)</f>
        <v>0</v>
      </c>
      <c r="BG370" s="233">
        <f>IF(N370="zákl. přenesená",J370,0)</f>
        <v>0</v>
      </c>
      <c r="BH370" s="233">
        <f>IF(N370="sníž. přenesená",J370,0)</f>
        <v>0</v>
      </c>
      <c r="BI370" s="233">
        <f>IF(N370="nulová",J370,0)</f>
        <v>0</v>
      </c>
      <c r="BJ370" s="18" t="s">
        <v>84</v>
      </c>
      <c r="BK370" s="233">
        <f>ROUND(I370*H370,2)</f>
        <v>0</v>
      </c>
      <c r="BL370" s="18" t="s">
        <v>135</v>
      </c>
      <c r="BM370" s="232" t="s">
        <v>1287</v>
      </c>
    </row>
    <row r="371" s="14" customFormat="1">
      <c r="A371" s="14"/>
      <c r="B371" s="245"/>
      <c r="C371" s="246"/>
      <c r="D371" s="236" t="s">
        <v>137</v>
      </c>
      <c r="E371" s="247" t="s">
        <v>1</v>
      </c>
      <c r="F371" s="248" t="s">
        <v>1288</v>
      </c>
      <c r="G371" s="246"/>
      <c r="H371" s="249">
        <v>1773</v>
      </c>
      <c r="I371" s="250"/>
      <c r="J371" s="246"/>
      <c r="K371" s="246"/>
      <c r="L371" s="251"/>
      <c r="M371" s="252"/>
      <c r="N371" s="253"/>
      <c r="O371" s="253"/>
      <c r="P371" s="253"/>
      <c r="Q371" s="253"/>
      <c r="R371" s="253"/>
      <c r="S371" s="253"/>
      <c r="T371" s="254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5" t="s">
        <v>137</v>
      </c>
      <c r="AU371" s="255" t="s">
        <v>86</v>
      </c>
      <c r="AV371" s="14" t="s">
        <v>86</v>
      </c>
      <c r="AW371" s="14" t="s">
        <v>32</v>
      </c>
      <c r="AX371" s="14" t="s">
        <v>84</v>
      </c>
      <c r="AY371" s="255" t="s">
        <v>128</v>
      </c>
    </row>
    <row r="372" s="2" customFormat="1" ht="37.8" customHeight="1">
      <c r="A372" s="39"/>
      <c r="B372" s="40"/>
      <c r="C372" s="220" t="s">
        <v>687</v>
      </c>
      <c r="D372" s="220" t="s">
        <v>131</v>
      </c>
      <c r="E372" s="221" t="s">
        <v>1289</v>
      </c>
      <c r="F372" s="222" t="s">
        <v>1290</v>
      </c>
      <c r="G372" s="223" t="s">
        <v>320</v>
      </c>
      <c r="H372" s="224">
        <v>141</v>
      </c>
      <c r="I372" s="225"/>
      <c r="J372" s="226">
        <f>ROUND(I372*H372,2)</f>
        <v>0</v>
      </c>
      <c r="K372" s="227"/>
      <c r="L372" s="45"/>
      <c r="M372" s="228" t="s">
        <v>1</v>
      </c>
      <c r="N372" s="229" t="s">
        <v>41</v>
      </c>
      <c r="O372" s="92"/>
      <c r="P372" s="230">
        <f>O372*H372</f>
        <v>0</v>
      </c>
      <c r="Q372" s="230">
        <v>0</v>
      </c>
      <c r="R372" s="230">
        <f>Q372*H372</f>
        <v>0</v>
      </c>
      <c r="S372" s="230">
        <v>0</v>
      </c>
      <c r="T372" s="231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32" t="s">
        <v>135</v>
      </c>
      <c r="AT372" s="232" t="s">
        <v>131</v>
      </c>
      <c r="AU372" s="232" t="s">
        <v>86</v>
      </c>
      <c r="AY372" s="18" t="s">
        <v>128</v>
      </c>
      <c r="BE372" s="233">
        <f>IF(N372="základní",J372,0)</f>
        <v>0</v>
      </c>
      <c r="BF372" s="233">
        <f>IF(N372="snížená",J372,0)</f>
        <v>0</v>
      </c>
      <c r="BG372" s="233">
        <f>IF(N372="zákl. přenesená",J372,0)</f>
        <v>0</v>
      </c>
      <c r="BH372" s="233">
        <f>IF(N372="sníž. přenesená",J372,0)</f>
        <v>0</v>
      </c>
      <c r="BI372" s="233">
        <f>IF(N372="nulová",J372,0)</f>
        <v>0</v>
      </c>
      <c r="BJ372" s="18" t="s">
        <v>84</v>
      </c>
      <c r="BK372" s="233">
        <f>ROUND(I372*H372,2)</f>
        <v>0</v>
      </c>
      <c r="BL372" s="18" t="s">
        <v>135</v>
      </c>
      <c r="BM372" s="232" t="s">
        <v>1291</v>
      </c>
    </row>
    <row r="373" s="13" customFormat="1">
      <c r="A373" s="13"/>
      <c r="B373" s="234"/>
      <c r="C373" s="235"/>
      <c r="D373" s="236" t="s">
        <v>137</v>
      </c>
      <c r="E373" s="237" t="s">
        <v>1</v>
      </c>
      <c r="F373" s="238" t="s">
        <v>1292</v>
      </c>
      <c r="G373" s="235"/>
      <c r="H373" s="237" t="s">
        <v>1</v>
      </c>
      <c r="I373" s="239"/>
      <c r="J373" s="235"/>
      <c r="K373" s="235"/>
      <c r="L373" s="240"/>
      <c r="M373" s="241"/>
      <c r="N373" s="242"/>
      <c r="O373" s="242"/>
      <c r="P373" s="242"/>
      <c r="Q373" s="242"/>
      <c r="R373" s="242"/>
      <c r="S373" s="242"/>
      <c r="T373" s="243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4" t="s">
        <v>137</v>
      </c>
      <c r="AU373" s="244" t="s">
        <v>86</v>
      </c>
      <c r="AV373" s="13" t="s">
        <v>84</v>
      </c>
      <c r="AW373" s="13" t="s">
        <v>32</v>
      </c>
      <c r="AX373" s="13" t="s">
        <v>76</v>
      </c>
      <c r="AY373" s="244" t="s">
        <v>128</v>
      </c>
    </row>
    <row r="374" s="14" customFormat="1">
      <c r="A374" s="14"/>
      <c r="B374" s="245"/>
      <c r="C374" s="246"/>
      <c r="D374" s="236" t="s">
        <v>137</v>
      </c>
      <c r="E374" s="247" t="s">
        <v>1</v>
      </c>
      <c r="F374" s="248" t="s">
        <v>1293</v>
      </c>
      <c r="G374" s="246"/>
      <c r="H374" s="249">
        <v>141</v>
      </c>
      <c r="I374" s="250"/>
      <c r="J374" s="246"/>
      <c r="K374" s="246"/>
      <c r="L374" s="251"/>
      <c r="M374" s="252"/>
      <c r="N374" s="253"/>
      <c r="O374" s="253"/>
      <c r="P374" s="253"/>
      <c r="Q374" s="253"/>
      <c r="R374" s="253"/>
      <c r="S374" s="253"/>
      <c r="T374" s="254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5" t="s">
        <v>137</v>
      </c>
      <c r="AU374" s="255" t="s">
        <v>86</v>
      </c>
      <c r="AV374" s="14" t="s">
        <v>86</v>
      </c>
      <c r="AW374" s="14" t="s">
        <v>32</v>
      </c>
      <c r="AX374" s="14" t="s">
        <v>84</v>
      </c>
      <c r="AY374" s="255" t="s">
        <v>128</v>
      </c>
    </row>
    <row r="375" s="2" customFormat="1" ht="37.8" customHeight="1">
      <c r="A375" s="39"/>
      <c r="B375" s="40"/>
      <c r="C375" s="220" t="s">
        <v>692</v>
      </c>
      <c r="D375" s="220" t="s">
        <v>131</v>
      </c>
      <c r="E375" s="221" t="s">
        <v>757</v>
      </c>
      <c r="F375" s="222" t="s">
        <v>758</v>
      </c>
      <c r="G375" s="223" t="s">
        <v>320</v>
      </c>
      <c r="H375" s="224">
        <v>1773</v>
      </c>
      <c r="I375" s="225"/>
      <c r="J375" s="226">
        <f>ROUND(I375*H375,2)</f>
        <v>0</v>
      </c>
      <c r="K375" s="227"/>
      <c r="L375" s="45"/>
      <c r="M375" s="228" t="s">
        <v>1</v>
      </c>
      <c r="N375" s="229" t="s">
        <v>41</v>
      </c>
      <c r="O375" s="92"/>
      <c r="P375" s="230">
        <f>O375*H375</f>
        <v>0</v>
      </c>
      <c r="Q375" s="230">
        <v>0</v>
      </c>
      <c r="R375" s="230">
        <f>Q375*H375</f>
        <v>0</v>
      </c>
      <c r="S375" s="230">
        <v>0</v>
      </c>
      <c r="T375" s="231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32" t="s">
        <v>135</v>
      </c>
      <c r="AT375" s="232" t="s">
        <v>131</v>
      </c>
      <c r="AU375" s="232" t="s">
        <v>86</v>
      </c>
      <c r="AY375" s="18" t="s">
        <v>128</v>
      </c>
      <c r="BE375" s="233">
        <f>IF(N375="základní",J375,0)</f>
        <v>0</v>
      </c>
      <c r="BF375" s="233">
        <f>IF(N375="snížená",J375,0)</f>
        <v>0</v>
      </c>
      <c r="BG375" s="233">
        <f>IF(N375="zákl. přenesená",J375,0)</f>
        <v>0</v>
      </c>
      <c r="BH375" s="233">
        <f>IF(N375="sníž. přenesená",J375,0)</f>
        <v>0</v>
      </c>
      <c r="BI375" s="233">
        <f>IF(N375="nulová",J375,0)</f>
        <v>0</v>
      </c>
      <c r="BJ375" s="18" t="s">
        <v>84</v>
      </c>
      <c r="BK375" s="233">
        <f>ROUND(I375*H375,2)</f>
        <v>0</v>
      </c>
      <c r="BL375" s="18" t="s">
        <v>135</v>
      </c>
      <c r="BM375" s="232" t="s">
        <v>1294</v>
      </c>
    </row>
    <row r="376" s="14" customFormat="1">
      <c r="A376" s="14"/>
      <c r="B376" s="245"/>
      <c r="C376" s="246"/>
      <c r="D376" s="236" t="s">
        <v>137</v>
      </c>
      <c r="E376" s="247" t="s">
        <v>1</v>
      </c>
      <c r="F376" s="248" t="s">
        <v>1288</v>
      </c>
      <c r="G376" s="246"/>
      <c r="H376" s="249">
        <v>1773</v>
      </c>
      <c r="I376" s="250"/>
      <c r="J376" s="246"/>
      <c r="K376" s="246"/>
      <c r="L376" s="251"/>
      <c r="M376" s="252"/>
      <c r="N376" s="253"/>
      <c r="O376" s="253"/>
      <c r="P376" s="253"/>
      <c r="Q376" s="253"/>
      <c r="R376" s="253"/>
      <c r="S376" s="253"/>
      <c r="T376" s="254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5" t="s">
        <v>137</v>
      </c>
      <c r="AU376" s="255" t="s">
        <v>86</v>
      </c>
      <c r="AV376" s="14" t="s">
        <v>86</v>
      </c>
      <c r="AW376" s="14" t="s">
        <v>32</v>
      </c>
      <c r="AX376" s="14" t="s">
        <v>84</v>
      </c>
      <c r="AY376" s="255" t="s">
        <v>128</v>
      </c>
    </row>
    <row r="377" s="2" customFormat="1" ht="37.8" customHeight="1">
      <c r="A377" s="39"/>
      <c r="B377" s="40"/>
      <c r="C377" s="220" t="s">
        <v>698</v>
      </c>
      <c r="D377" s="220" t="s">
        <v>131</v>
      </c>
      <c r="E377" s="221" t="s">
        <v>1295</v>
      </c>
      <c r="F377" s="222" t="s">
        <v>1296</v>
      </c>
      <c r="G377" s="223" t="s">
        <v>320</v>
      </c>
      <c r="H377" s="224">
        <v>45</v>
      </c>
      <c r="I377" s="225"/>
      <c r="J377" s="226">
        <f>ROUND(I377*H377,2)</f>
        <v>0</v>
      </c>
      <c r="K377" s="227"/>
      <c r="L377" s="45"/>
      <c r="M377" s="228" t="s">
        <v>1</v>
      </c>
      <c r="N377" s="229" t="s">
        <v>41</v>
      </c>
      <c r="O377" s="92"/>
      <c r="P377" s="230">
        <f>O377*H377</f>
        <v>0</v>
      </c>
      <c r="Q377" s="230">
        <v>0</v>
      </c>
      <c r="R377" s="230">
        <f>Q377*H377</f>
        <v>0</v>
      </c>
      <c r="S377" s="230">
        <v>0</v>
      </c>
      <c r="T377" s="231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32" t="s">
        <v>135</v>
      </c>
      <c r="AT377" s="232" t="s">
        <v>131</v>
      </c>
      <c r="AU377" s="232" t="s">
        <v>86</v>
      </c>
      <c r="AY377" s="18" t="s">
        <v>128</v>
      </c>
      <c r="BE377" s="233">
        <f>IF(N377="základní",J377,0)</f>
        <v>0</v>
      </c>
      <c r="BF377" s="233">
        <f>IF(N377="snížená",J377,0)</f>
        <v>0</v>
      </c>
      <c r="BG377" s="233">
        <f>IF(N377="zákl. přenesená",J377,0)</f>
        <v>0</v>
      </c>
      <c r="BH377" s="233">
        <f>IF(N377="sníž. přenesená",J377,0)</f>
        <v>0</v>
      </c>
      <c r="BI377" s="233">
        <f>IF(N377="nulová",J377,0)</f>
        <v>0</v>
      </c>
      <c r="BJ377" s="18" t="s">
        <v>84</v>
      </c>
      <c r="BK377" s="233">
        <f>ROUND(I377*H377,2)</f>
        <v>0</v>
      </c>
      <c r="BL377" s="18" t="s">
        <v>135</v>
      </c>
      <c r="BM377" s="232" t="s">
        <v>1297</v>
      </c>
    </row>
    <row r="378" s="14" customFormat="1">
      <c r="A378" s="14"/>
      <c r="B378" s="245"/>
      <c r="C378" s="246"/>
      <c r="D378" s="236" t="s">
        <v>137</v>
      </c>
      <c r="E378" s="247" t="s">
        <v>1</v>
      </c>
      <c r="F378" s="248" t="s">
        <v>1282</v>
      </c>
      <c r="G378" s="246"/>
      <c r="H378" s="249">
        <v>45</v>
      </c>
      <c r="I378" s="250"/>
      <c r="J378" s="246"/>
      <c r="K378" s="246"/>
      <c r="L378" s="251"/>
      <c r="M378" s="252"/>
      <c r="N378" s="253"/>
      <c r="O378" s="253"/>
      <c r="P378" s="253"/>
      <c r="Q378" s="253"/>
      <c r="R378" s="253"/>
      <c r="S378" s="253"/>
      <c r="T378" s="254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5" t="s">
        <v>137</v>
      </c>
      <c r="AU378" s="255" t="s">
        <v>86</v>
      </c>
      <c r="AV378" s="14" t="s">
        <v>86</v>
      </c>
      <c r="AW378" s="14" t="s">
        <v>32</v>
      </c>
      <c r="AX378" s="14" t="s">
        <v>84</v>
      </c>
      <c r="AY378" s="255" t="s">
        <v>128</v>
      </c>
    </row>
    <row r="379" s="2" customFormat="1" ht="24.15" customHeight="1">
      <c r="A379" s="39"/>
      <c r="B379" s="40"/>
      <c r="C379" s="220" t="s">
        <v>704</v>
      </c>
      <c r="D379" s="220" t="s">
        <v>131</v>
      </c>
      <c r="E379" s="221" t="s">
        <v>764</v>
      </c>
      <c r="F379" s="222" t="s">
        <v>765</v>
      </c>
      <c r="G379" s="223" t="s">
        <v>320</v>
      </c>
      <c r="H379" s="224">
        <v>1773</v>
      </c>
      <c r="I379" s="225"/>
      <c r="J379" s="226">
        <f>ROUND(I379*H379,2)</f>
        <v>0</v>
      </c>
      <c r="K379" s="227"/>
      <c r="L379" s="45"/>
      <c r="M379" s="228" t="s">
        <v>1</v>
      </c>
      <c r="N379" s="229" t="s">
        <v>41</v>
      </c>
      <c r="O379" s="92"/>
      <c r="P379" s="230">
        <f>O379*H379</f>
        <v>0</v>
      </c>
      <c r="Q379" s="230">
        <v>0</v>
      </c>
      <c r="R379" s="230">
        <f>Q379*H379</f>
        <v>0</v>
      </c>
      <c r="S379" s="230">
        <v>0</v>
      </c>
      <c r="T379" s="231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32" t="s">
        <v>135</v>
      </c>
      <c r="AT379" s="232" t="s">
        <v>131</v>
      </c>
      <c r="AU379" s="232" t="s">
        <v>86</v>
      </c>
      <c r="AY379" s="18" t="s">
        <v>128</v>
      </c>
      <c r="BE379" s="233">
        <f>IF(N379="základní",J379,0)</f>
        <v>0</v>
      </c>
      <c r="BF379" s="233">
        <f>IF(N379="snížená",J379,0)</f>
        <v>0</v>
      </c>
      <c r="BG379" s="233">
        <f>IF(N379="zákl. přenesená",J379,0)</f>
        <v>0</v>
      </c>
      <c r="BH379" s="233">
        <f>IF(N379="sníž. přenesená",J379,0)</f>
        <v>0</v>
      </c>
      <c r="BI379" s="233">
        <f>IF(N379="nulová",J379,0)</f>
        <v>0</v>
      </c>
      <c r="BJ379" s="18" t="s">
        <v>84</v>
      </c>
      <c r="BK379" s="233">
        <f>ROUND(I379*H379,2)</f>
        <v>0</v>
      </c>
      <c r="BL379" s="18" t="s">
        <v>135</v>
      </c>
      <c r="BM379" s="232" t="s">
        <v>1298</v>
      </c>
    </row>
    <row r="380" s="14" customFormat="1">
      <c r="A380" s="14"/>
      <c r="B380" s="245"/>
      <c r="C380" s="246"/>
      <c r="D380" s="236" t="s">
        <v>137</v>
      </c>
      <c r="E380" s="247" t="s">
        <v>1</v>
      </c>
      <c r="F380" s="248" t="s">
        <v>1288</v>
      </c>
      <c r="G380" s="246"/>
      <c r="H380" s="249">
        <v>1773</v>
      </c>
      <c r="I380" s="250"/>
      <c r="J380" s="246"/>
      <c r="K380" s="246"/>
      <c r="L380" s="251"/>
      <c r="M380" s="252"/>
      <c r="N380" s="253"/>
      <c r="O380" s="253"/>
      <c r="P380" s="253"/>
      <c r="Q380" s="253"/>
      <c r="R380" s="253"/>
      <c r="S380" s="253"/>
      <c r="T380" s="254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5" t="s">
        <v>137</v>
      </c>
      <c r="AU380" s="255" t="s">
        <v>86</v>
      </c>
      <c r="AV380" s="14" t="s">
        <v>86</v>
      </c>
      <c r="AW380" s="14" t="s">
        <v>32</v>
      </c>
      <c r="AX380" s="14" t="s">
        <v>84</v>
      </c>
      <c r="AY380" s="255" t="s">
        <v>128</v>
      </c>
    </row>
    <row r="381" s="2" customFormat="1" ht="24.15" customHeight="1">
      <c r="A381" s="39"/>
      <c r="B381" s="40"/>
      <c r="C381" s="220" t="s">
        <v>710</v>
      </c>
      <c r="D381" s="220" t="s">
        <v>131</v>
      </c>
      <c r="E381" s="221" t="s">
        <v>768</v>
      </c>
      <c r="F381" s="222" t="s">
        <v>769</v>
      </c>
      <c r="G381" s="223" t="s">
        <v>320</v>
      </c>
      <c r="H381" s="224">
        <v>1773</v>
      </c>
      <c r="I381" s="225"/>
      <c r="J381" s="226">
        <f>ROUND(I381*H381,2)</f>
        <v>0</v>
      </c>
      <c r="K381" s="227"/>
      <c r="L381" s="45"/>
      <c r="M381" s="228" t="s">
        <v>1</v>
      </c>
      <c r="N381" s="229" t="s">
        <v>41</v>
      </c>
      <c r="O381" s="92"/>
      <c r="P381" s="230">
        <f>O381*H381</f>
        <v>0</v>
      </c>
      <c r="Q381" s="230">
        <v>0</v>
      </c>
      <c r="R381" s="230">
        <f>Q381*H381</f>
        <v>0</v>
      </c>
      <c r="S381" s="230">
        <v>0</v>
      </c>
      <c r="T381" s="231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32" t="s">
        <v>135</v>
      </c>
      <c r="AT381" s="232" t="s">
        <v>131</v>
      </c>
      <c r="AU381" s="232" t="s">
        <v>86</v>
      </c>
      <c r="AY381" s="18" t="s">
        <v>128</v>
      </c>
      <c r="BE381" s="233">
        <f>IF(N381="základní",J381,0)</f>
        <v>0</v>
      </c>
      <c r="BF381" s="233">
        <f>IF(N381="snížená",J381,0)</f>
        <v>0</v>
      </c>
      <c r="BG381" s="233">
        <f>IF(N381="zákl. přenesená",J381,0)</f>
        <v>0</v>
      </c>
      <c r="BH381" s="233">
        <f>IF(N381="sníž. přenesená",J381,0)</f>
        <v>0</v>
      </c>
      <c r="BI381" s="233">
        <f>IF(N381="nulová",J381,0)</f>
        <v>0</v>
      </c>
      <c r="BJ381" s="18" t="s">
        <v>84</v>
      </c>
      <c r="BK381" s="233">
        <f>ROUND(I381*H381,2)</f>
        <v>0</v>
      </c>
      <c r="BL381" s="18" t="s">
        <v>135</v>
      </c>
      <c r="BM381" s="232" t="s">
        <v>1299</v>
      </c>
    </row>
    <row r="382" s="14" customFormat="1">
      <c r="A382" s="14"/>
      <c r="B382" s="245"/>
      <c r="C382" s="246"/>
      <c r="D382" s="236" t="s">
        <v>137</v>
      </c>
      <c r="E382" s="247" t="s">
        <v>1</v>
      </c>
      <c r="F382" s="248" t="s">
        <v>1288</v>
      </c>
      <c r="G382" s="246"/>
      <c r="H382" s="249">
        <v>1773</v>
      </c>
      <c r="I382" s="250"/>
      <c r="J382" s="246"/>
      <c r="K382" s="246"/>
      <c r="L382" s="251"/>
      <c r="M382" s="252"/>
      <c r="N382" s="253"/>
      <c r="O382" s="253"/>
      <c r="P382" s="253"/>
      <c r="Q382" s="253"/>
      <c r="R382" s="253"/>
      <c r="S382" s="253"/>
      <c r="T382" s="254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5" t="s">
        <v>137</v>
      </c>
      <c r="AU382" s="255" t="s">
        <v>86</v>
      </c>
      <c r="AV382" s="14" t="s">
        <v>86</v>
      </c>
      <c r="AW382" s="14" t="s">
        <v>32</v>
      </c>
      <c r="AX382" s="14" t="s">
        <v>84</v>
      </c>
      <c r="AY382" s="255" t="s">
        <v>128</v>
      </c>
    </row>
    <row r="383" s="2" customFormat="1" ht="44.25" customHeight="1">
      <c r="A383" s="39"/>
      <c r="B383" s="40"/>
      <c r="C383" s="220" t="s">
        <v>715</v>
      </c>
      <c r="D383" s="220" t="s">
        <v>131</v>
      </c>
      <c r="E383" s="221" t="s">
        <v>772</v>
      </c>
      <c r="F383" s="222" t="s">
        <v>773</v>
      </c>
      <c r="G383" s="223" t="s">
        <v>320</v>
      </c>
      <c r="H383" s="224">
        <v>1773</v>
      </c>
      <c r="I383" s="225"/>
      <c r="J383" s="226">
        <f>ROUND(I383*H383,2)</f>
        <v>0</v>
      </c>
      <c r="K383" s="227"/>
      <c r="L383" s="45"/>
      <c r="M383" s="228" t="s">
        <v>1</v>
      </c>
      <c r="N383" s="229" t="s">
        <v>41</v>
      </c>
      <c r="O383" s="92"/>
      <c r="P383" s="230">
        <f>O383*H383</f>
        <v>0</v>
      </c>
      <c r="Q383" s="230">
        <v>0</v>
      </c>
      <c r="R383" s="230">
        <f>Q383*H383</f>
        <v>0</v>
      </c>
      <c r="S383" s="230">
        <v>0</v>
      </c>
      <c r="T383" s="231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32" t="s">
        <v>135</v>
      </c>
      <c r="AT383" s="232" t="s">
        <v>131</v>
      </c>
      <c r="AU383" s="232" t="s">
        <v>86</v>
      </c>
      <c r="AY383" s="18" t="s">
        <v>128</v>
      </c>
      <c r="BE383" s="233">
        <f>IF(N383="základní",J383,0)</f>
        <v>0</v>
      </c>
      <c r="BF383" s="233">
        <f>IF(N383="snížená",J383,0)</f>
        <v>0</v>
      </c>
      <c r="BG383" s="233">
        <f>IF(N383="zákl. přenesená",J383,0)</f>
        <v>0</v>
      </c>
      <c r="BH383" s="233">
        <f>IF(N383="sníž. přenesená",J383,0)</f>
        <v>0</v>
      </c>
      <c r="BI383" s="233">
        <f>IF(N383="nulová",J383,0)</f>
        <v>0</v>
      </c>
      <c r="BJ383" s="18" t="s">
        <v>84</v>
      </c>
      <c r="BK383" s="233">
        <f>ROUND(I383*H383,2)</f>
        <v>0</v>
      </c>
      <c r="BL383" s="18" t="s">
        <v>135</v>
      </c>
      <c r="BM383" s="232" t="s">
        <v>1300</v>
      </c>
    </row>
    <row r="384" s="14" customFormat="1">
      <c r="A384" s="14"/>
      <c r="B384" s="245"/>
      <c r="C384" s="246"/>
      <c r="D384" s="236" t="s">
        <v>137</v>
      </c>
      <c r="E384" s="247" t="s">
        <v>1</v>
      </c>
      <c r="F384" s="248" t="s">
        <v>1288</v>
      </c>
      <c r="G384" s="246"/>
      <c r="H384" s="249">
        <v>1773</v>
      </c>
      <c r="I384" s="250"/>
      <c r="J384" s="246"/>
      <c r="K384" s="246"/>
      <c r="L384" s="251"/>
      <c r="M384" s="252"/>
      <c r="N384" s="253"/>
      <c r="O384" s="253"/>
      <c r="P384" s="253"/>
      <c r="Q384" s="253"/>
      <c r="R384" s="253"/>
      <c r="S384" s="253"/>
      <c r="T384" s="254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5" t="s">
        <v>137</v>
      </c>
      <c r="AU384" s="255" t="s">
        <v>86</v>
      </c>
      <c r="AV384" s="14" t="s">
        <v>86</v>
      </c>
      <c r="AW384" s="14" t="s">
        <v>32</v>
      </c>
      <c r="AX384" s="14" t="s">
        <v>84</v>
      </c>
      <c r="AY384" s="255" t="s">
        <v>128</v>
      </c>
    </row>
    <row r="385" s="2" customFormat="1" ht="55.5" customHeight="1">
      <c r="A385" s="39"/>
      <c r="B385" s="40"/>
      <c r="C385" s="220" t="s">
        <v>719</v>
      </c>
      <c r="D385" s="220" t="s">
        <v>131</v>
      </c>
      <c r="E385" s="221" t="s">
        <v>1301</v>
      </c>
      <c r="F385" s="222" t="s">
        <v>1302</v>
      </c>
      <c r="G385" s="223" t="s">
        <v>320</v>
      </c>
      <c r="H385" s="224">
        <v>23</v>
      </c>
      <c r="I385" s="225"/>
      <c r="J385" s="226">
        <f>ROUND(I385*H385,2)</f>
        <v>0</v>
      </c>
      <c r="K385" s="227"/>
      <c r="L385" s="45"/>
      <c r="M385" s="228" t="s">
        <v>1</v>
      </c>
      <c r="N385" s="229" t="s">
        <v>41</v>
      </c>
      <c r="O385" s="92"/>
      <c r="P385" s="230">
        <f>O385*H385</f>
        <v>0</v>
      </c>
      <c r="Q385" s="230">
        <v>0.19536000000000001</v>
      </c>
      <c r="R385" s="230">
        <f>Q385*H385</f>
        <v>4.4932800000000004</v>
      </c>
      <c r="S385" s="230">
        <v>0</v>
      </c>
      <c r="T385" s="231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32" t="s">
        <v>135</v>
      </c>
      <c r="AT385" s="232" t="s">
        <v>131</v>
      </c>
      <c r="AU385" s="232" t="s">
        <v>86</v>
      </c>
      <c r="AY385" s="18" t="s">
        <v>128</v>
      </c>
      <c r="BE385" s="233">
        <f>IF(N385="základní",J385,0)</f>
        <v>0</v>
      </c>
      <c r="BF385" s="233">
        <f>IF(N385="snížená",J385,0)</f>
        <v>0</v>
      </c>
      <c r="BG385" s="233">
        <f>IF(N385="zákl. přenesená",J385,0)</f>
        <v>0</v>
      </c>
      <c r="BH385" s="233">
        <f>IF(N385="sníž. přenesená",J385,0)</f>
        <v>0</v>
      </c>
      <c r="BI385" s="233">
        <f>IF(N385="nulová",J385,0)</f>
        <v>0</v>
      </c>
      <c r="BJ385" s="18" t="s">
        <v>84</v>
      </c>
      <c r="BK385" s="233">
        <f>ROUND(I385*H385,2)</f>
        <v>0</v>
      </c>
      <c r="BL385" s="18" t="s">
        <v>135</v>
      </c>
      <c r="BM385" s="232" t="s">
        <v>1303</v>
      </c>
    </row>
    <row r="386" s="14" customFormat="1">
      <c r="A386" s="14"/>
      <c r="B386" s="245"/>
      <c r="C386" s="246"/>
      <c r="D386" s="236" t="s">
        <v>137</v>
      </c>
      <c r="E386" s="247" t="s">
        <v>1</v>
      </c>
      <c r="F386" s="248" t="s">
        <v>369</v>
      </c>
      <c r="G386" s="246"/>
      <c r="H386" s="249">
        <v>23</v>
      </c>
      <c r="I386" s="250"/>
      <c r="J386" s="246"/>
      <c r="K386" s="246"/>
      <c r="L386" s="251"/>
      <c r="M386" s="252"/>
      <c r="N386" s="253"/>
      <c r="O386" s="253"/>
      <c r="P386" s="253"/>
      <c r="Q386" s="253"/>
      <c r="R386" s="253"/>
      <c r="S386" s="253"/>
      <c r="T386" s="254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5" t="s">
        <v>137</v>
      </c>
      <c r="AU386" s="255" t="s">
        <v>86</v>
      </c>
      <c r="AV386" s="14" t="s">
        <v>86</v>
      </c>
      <c r="AW386" s="14" t="s">
        <v>32</v>
      </c>
      <c r="AX386" s="14" t="s">
        <v>84</v>
      </c>
      <c r="AY386" s="255" t="s">
        <v>128</v>
      </c>
    </row>
    <row r="387" s="2" customFormat="1" ht="16.5" customHeight="1">
      <c r="A387" s="39"/>
      <c r="B387" s="40"/>
      <c r="C387" s="270" t="s">
        <v>726</v>
      </c>
      <c r="D387" s="270" t="s">
        <v>279</v>
      </c>
      <c r="E387" s="271" t="s">
        <v>1304</v>
      </c>
      <c r="F387" s="272" t="s">
        <v>1305</v>
      </c>
      <c r="G387" s="273" t="s">
        <v>320</v>
      </c>
      <c r="H387" s="274">
        <v>23.460000000000001</v>
      </c>
      <c r="I387" s="275"/>
      <c r="J387" s="276">
        <f>ROUND(I387*H387,2)</f>
        <v>0</v>
      </c>
      <c r="K387" s="277"/>
      <c r="L387" s="278"/>
      <c r="M387" s="279" t="s">
        <v>1</v>
      </c>
      <c r="N387" s="280" t="s">
        <v>41</v>
      </c>
      <c r="O387" s="92"/>
      <c r="P387" s="230">
        <f>O387*H387</f>
        <v>0</v>
      </c>
      <c r="Q387" s="230">
        <v>0.222</v>
      </c>
      <c r="R387" s="230">
        <f>Q387*H387</f>
        <v>5.2081200000000001</v>
      </c>
      <c r="S387" s="230">
        <v>0</v>
      </c>
      <c r="T387" s="231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32" t="s">
        <v>175</v>
      </c>
      <c r="AT387" s="232" t="s">
        <v>279</v>
      </c>
      <c r="AU387" s="232" t="s">
        <v>86</v>
      </c>
      <c r="AY387" s="18" t="s">
        <v>128</v>
      </c>
      <c r="BE387" s="233">
        <f>IF(N387="základní",J387,0)</f>
        <v>0</v>
      </c>
      <c r="BF387" s="233">
        <f>IF(N387="snížená",J387,0)</f>
        <v>0</v>
      </c>
      <c r="BG387" s="233">
        <f>IF(N387="zákl. přenesená",J387,0)</f>
        <v>0</v>
      </c>
      <c r="BH387" s="233">
        <f>IF(N387="sníž. přenesená",J387,0)</f>
        <v>0</v>
      </c>
      <c r="BI387" s="233">
        <f>IF(N387="nulová",J387,0)</f>
        <v>0</v>
      </c>
      <c r="BJ387" s="18" t="s">
        <v>84</v>
      </c>
      <c r="BK387" s="233">
        <f>ROUND(I387*H387,2)</f>
        <v>0</v>
      </c>
      <c r="BL387" s="18" t="s">
        <v>135</v>
      </c>
      <c r="BM387" s="232" t="s">
        <v>1306</v>
      </c>
    </row>
    <row r="388" s="14" customFormat="1">
      <c r="A388" s="14"/>
      <c r="B388" s="245"/>
      <c r="C388" s="246"/>
      <c r="D388" s="236" t="s">
        <v>137</v>
      </c>
      <c r="E388" s="247" t="s">
        <v>1</v>
      </c>
      <c r="F388" s="248" t="s">
        <v>369</v>
      </c>
      <c r="G388" s="246"/>
      <c r="H388" s="249">
        <v>23</v>
      </c>
      <c r="I388" s="250"/>
      <c r="J388" s="246"/>
      <c r="K388" s="246"/>
      <c r="L388" s="251"/>
      <c r="M388" s="252"/>
      <c r="N388" s="253"/>
      <c r="O388" s="253"/>
      <c r="P388" s="253"/>
      <c r="Q388" s="253"/>
      <c r="R388" s="253"/>
      <c r="S388" s="253"/>
      <c r="T388" s="254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5" t="s">
        <v>137</v>
      </c>
      <c r="AU388" s="255" t="s">
        <v>86</v>
      </c>
      <c r="AV388" s="14" t="s">
        <v>86</v>
      </c>
      <c r="AW388" s="14" t="s">
        <v>32</v>
      </c>
      <c r="AX388" s="14" t="s">
        <v>84</v>
      </c>
      <c r="AY388" s="255" t="s">
        <v>128</v>
      </c>
    </row>
    <row r="389" s="14" customFormat="1">
      <c r="A389" s="14"/>
      <c r="B389" s="245"/>
      <c r="C389" s="246"/>
      <c r="D389" s="236" t="s">
        <v>137</v>
      </c>
      <c r="E389" s="246"/>
      <c r="F389" s="248" t="s">
        <v>1307</v>
      </c>
      <c r="G389" s="246"/>
      <c r="H389" s="249">
        <v>23.460000000000001</v>
      </c>
      <c r="I389" s="250"/>
      <c r="J389" s="246"/>
      <c r="K389" s="246"/>
      <c r="L389" s="251"/>
      <c r="M389" s="252"/>
      <c r="N389" s="253"/>
      <c r="O389" s="253"/>
      <c r="P389" s="253"/>
      <c r="Q389" s="253"/>
      <c r="R389" s="253"/>
      <c r="S389" s="253"/>
      <c r="T389" s="254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5" t="s">
        <v>137</v>
      </c>
      <c r="AU389" s="255" t="s">
        <v>86</v>
      </c>
      <c r="AV389" s="14" t="s">
        <v>86</v>
      </c>
      <c r="AW389" s="14" t="s">
        <v>4</v>
      </c>
      <c r="AX389" s="14" t="s">
        <v>84</v>
      </c>
      <c r="AY389" s="255" t="s">
        <v>128</v>
      </c>
    </row>
    <row r="390" s="2" customFormat="1" ht="76.35" customHeight="1">
      <c r="A390" s="39"/>
      <c r="B390" s="40"/>
      <c r="C390" s="220" t="s">
        <v>736</v>
      </c>
      <c r="D390" s="220" t="s">
        <v>131</v>
      </c>
      <c r="E390" s="221" t="s">
        <v>1308</v>
      </c>
      <c r="F390" s="222" t="s">
        <v>1309</v>
      </c>
      <c r="G390" s="223" t="s">
        <v>320</v>
      </c>
      <c r="H390" s="224">
        <v>381</v>
      </c>
      <c r="I390" s="225"/>
      <c r="J390" s="226">
        <f>ROUND(I390*H390,2)</f>
        <v>0</v>
      </c>
      <c r="K390" s="227"/>
      <c r="L390" s="45"/>
      <c r="M390" s="228" t="s">
        <v>1</v>
      </c>
      <c r="N390" s="229" t="s">
        <v>41</v>
      </c>
      <c r="O390" s="92"/>
      <c r="P390" s="230">
        <f>O390*H390</f>
        <v>0</v>
      </c>
      <c r="Q390" s="230">
        <v>0.085650000000000004</v>
      </c>
      <c r="R390" s="230">
        <f>Q390*H390</f>
        <v>32.632649999999998</v>
      </c>
      <c r="S390" s="230">
        <v>0</v>
      </c>
      <c r="T390" s="231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32" t="s">
        <v>135</v>
      </c>
      <c r="AT390" s="232" t="s">
        <v>131</v>
      </c>
      <c r="AU390" s="232" t="s">
        <v>86</v>
      </c>
      <c r="AY390" s="18" t="s">
        <v>128</v>
      </c>
      <c r="BE390" s="233">
        <f>IF(N390="základní",J390,0)</f>
        <v>0</v>
      </c>
      <c r="BF390" s="233">
        <f>IF(N390="snížená",J390,0)</f>
        <v>0</v>
      </c>
      <c r="BG390" s="233">
        <f>IF(N390="zákl. přenesená",J390,0)</f>
        <v>0</v>
      </c>
      <c r="BH390" s="233">
        <f>IF(N390="sníž. přenesená",J390,0)</f>
        <v>0</v>
      </c>
      <c r="BI390" s="233">
        <f>IF(N390="nulová",J390,0)</f>
        <v>0</v>
      </c>
      <c r="BJ390" s="18" t="s">
        <v>84</v>
      </c>
      <c r="BK390" s="233">
        <f>ROUND(I390*H390,2)</f>
        <v>0</v>
      </c>
      <c r="BL390" s="18" t="s">
        <v>135</v>
      </c>
      <c r="BM390" s="232" t="s">
        <v>1310</v>
      </c>
    </row>
    <row r="391" s="14" customFormat="1">
      <c r="A391" s="14"/>
      <c r="B391" s="245"/>
      <c r="C391" s="246"/>
      <c r="D391" s="236" t="s">
        <v>137</v>
      </c>
      <c r="E391" s="247" t="s">
        <v>1</v>
      </c>
      <c r="F391" s="248" t="s">
        <v>1311</v>
      </c>
      <c r="G391" s="246"/>
      <c r="H391" s="249">
        <v>381</v>
      </c>
      <c r="I391" s="250"/>
      <c r="J391" s="246"/>
      <c r="K391" s="246"/>
      <c r="L391" s="251"/>
      <c r="M391" s="252"/>
      <c r="N391" s="253"/>
      <c r="O391" s="253"/>
      <c r="P391" s="253"/>
      <c r="Q391" s="253"/>
      <c r="R391" s="253"/>
      <c r="S391" s="253"/>
      <c r="T391" s="254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5" t="s">
        <v>137</v>
      </c>
      <c r="AU391" s="255" t="s">
        <v>86</v>
      </c>
      <c r="AV391" s="14" t="s">
        <v>86</v>
      </c>
      <c r="AW391" s="14" t="s">
        <v>32</v>
      </c>
      <c r="AX391" s="14" t="s">
        <v>84</v>
      </c>
      <c r="AY391" s="255" t="s">
        <v>128</v>
      </c>
    </row>
    <row r="392" s="2" customFormat="1" ht="21.75" customHeight="1">
      <c r="A392" s="39"/>
      <c r="B392" s="40"/>
      <c r="C392" s="270" t="s">
        <v>745</v>
      </c>
      <c r="D392" s="270" t="s">
        <v>279</v>
      </c>
      <c r="E392" s="271" t="s">
        <v>779</v>
      </c>
      <c r="F392" s="272" t="s">
        <v>780</v>
      </c>
      <c r="G392" s="273" t="s">
        <v>320</v>
      </c>
      <c r="H392" s="274">
        <v>369.85199999999998</v>
      </c>
      <c r="I392" s="275"/>
      <c r="J392" s="276">
        <f>ROUND(I392*H392,2)</f>
        <v>0</v>
      </c>
      <c r="K392" s="277"/>
      <c r="L392" s="278"/>
      <c r="M392" s="279" t="s">
        <v>1</v>
      </c>
      <c r="N392" s="280" t="s">
        <v>41</v>
      </c>
      <c r="O392" s="92"/>
      <c r="P392" s="230">
        <f>O392*H392</f>
        <v>0</v>
      </c>
      <c r="Q392" s="230">
        <v>0.17599999999999999</v>
      </c>
      <c r="R392" s="230">
        <f>Q392*H392</f>
        <v>65.093951999999987</v>
      </c>
      <c r="S392" s="230">
        <v>0</v>
      </c>
      <c r="T392" s="231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32" t="s">
        <v>175</v>
      </c>
      <c r="AT392" s="232" t="s">
        <v>279</v>
      </c>
      <c r="AU392" s="232" t="s">
        <v>86</v>
      </c>
      <c r="AY392" s="18" t="s">
        <v>128</v>
      </c>
      <c r="BE392" s="233">
        <f>IF(N392="základní",J392,0)</f>
        <v>0</v>
      </c>
      <c r="BF392" s="233">
        <f>IF(N392="snížená",J392,0)</f>
        <v>0</v>
      </c>
      <c r="BG392" s="233">
        <f>IF(N392="zákl. přenesená",J392,0)</f>
        <v>0</v>
      </c>
      <c r="BH392" s="233">
        <f>IF(N392="sníž. přenesená",J392,0)</f>
        <v>0</v>
      </c>
      <c r="BI392" s="233">
        <f>IF(N392="nulová",J392,0)</f>
        <v>0</v>
      </c>
      <c r="BJ392" s="18" t="s">
        <v>84</v>
      </c>
      <c r="BK392" s="233">
        <f>ROUND(I392*H392,2)</f>
        <v>0</v>
      </c>
      <c r="BL392" s="18" t="s">
        <v>135</v>
      </c>
      <c r="BM392" s="232" t="s">
        <v>1312</v>
      </c>
    </row>
    <row r="393" s="14" customFormat="1">
      <c r="A393" s="14"/>
      <c r="B393" s="245"/>
      <c r="C393" s="246"/>
      <c r="D393" s="236" t="s">
        <v>137</v>
      </c>
      <c r="E393" s="247" t="s">
        <v>1</v>
      </c>
      <c r="F393" s="248" t="s">
        <v>1313</v>
      </c>
      <c r="G393" s="246"/>
      <c r="H393" s="249">
        <v>362.60000000000002</v>
      </c>
      <c r="I393" s="250"/>
      <c r="J393" s="246"/>
      <c r="K393" s="246"/>
      <c r="L393" s="251"/>
      <c r="M393" s="252"/>
      <c r="N393" s="253"/>
      <c r="O393" s="253"/>
      <c r="P393" s="253"/>
      <c r="Q393" s="253"/>
      <c r="R393" s="253"/>
      <c r="S393" s="253"/>
      <c r="T393" s="254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5" t="s">
        <v>137</v>
      </c>
      <c r="AU393" s="255" t="s">
        <v>86</v>
      </c>
      <c r="AV393" s="14" t="s">
        <v>86</v>
      </c>
      <c r="AW393" s="14" t="s">
        <v>32</v>
      </c>
      <c r="AX393" s="14" t="s">
        <v>84</v>
      </c>
      <c r="AY393" s="255" t="s">
        <v>128</v>
      </c>
    </row>
    <row r="394" s="14" customFormat="1">
      <c r="A394" s="14"/>
      <c r="B394" s="245"/>
      <c r="C394" s="246"/>
      <c r="D394" s="236" t="s">
        <v>137</v>
      </c>
      <c r="E394" s="246"/>
      <c r="F394" s="248" t="s">
        <v>1314</v>
      </c>
      <c r="G394" s="246"/>
      <c r="H394" s="249">
        <v>369.85199999999998</v>
      </c>
      <c r="I394" s="250"/>
      <c r="J394" s="246"/>
      <c r="K394" s="246"/>
      <c r="L394" s="251"/>
      <c r="M394" s="252"/>
      <c r="N394" s="253"/>
      <c r="O394" s="253"/>
      <c r="P394" s="253"/>
      <c r="Q394" s="253"/>
      <c r="R394" s="253"/>
      <c r="S394" s="253"/>
      <c r="T394" s="254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5" t="s">
        <v>137</v>
      </c>
      <c r="AU394" s="255" t="s">
        <v>86</v>
      </c>
      <c r="AV394" s="14" t="s">
        <v>86</v>
      </c>
      <c r="AW394" s="14" t="s">
        <v>4</v>
      </c>
      <c r="AX394" s="14" t="s">
        <v>84</v>
      </c>
      <c r="AY394" s="255" t="s">
        <v>128</v>
      </c>
    </row>
    <row r="395" s="2" customFormat="1" ht="24.15" customHeight="1">
      <c r="A395" s="39"/>
      <c r="B395" s="40"/>
      <c r="C395" s="270" t="s">
        <v>751</v>
      </c>
      <c r="D395" s="270" t="s">
        <v>279</v>
      </c>
      <c r="E395" s="271" t="s">
        <v>785</v>
      </c>
      <c r="F395" s="272" t="s">
        <v>786</v>
      </c>
      <c r="G395" s="273" t="s">
        <v>320</v>
      </c>
      <c r="H395" s="274">
        <v>18.952000000000002</v>
      </c>
      <c r="I395" s="275"/>
      <c r="J395" s="276">
        <f>ROUND(I395*H395,2)</f>
        <v>0</v>
      </c>
      <c r="K395" s="277"/>
      <c r="L395" s="278"/>
      <c r="M395" s="279" t="s">
        <v>1</v>
      </c>
      <c r="N395" s="280" t="s">
        <v>41</v>
      </c>
      <c r="O395" s="92"/>
      <c r="P395" s="230">
        <f>O395*H395</f>
        <v>0</v>
      </c>
      <c r="Q395" s="230">
        <v>0.17499999999999999</v>
      </c>
      <c r="R395" s="230">
        <f>Q395*H395</f>
        <v>3.3166000000000002</v>
      </c>
      <c r="S395" s="230">
        <v>0</v>
      </c>
      <c r="T395" s="231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32" t="s">
        <v>175</v>
      </c>
      <c r="AT395" s="232" t="s">
        <v>279</v>
      </c>
      <c r="AU395" s="232" t="s">
        <v>86</v>
      </c>
      <c r="AY395" s="18" t="s">
        <v>128</v>
      </c>
      <c r="BE395" s="233">
        <f>IF(N395="základní",J395,0)</f>
        <v>0</v>
      </c>
      <c r="BF395" s="233">
        <f>IF(N395="snížená",J395,0)</f>
        <v>0</v>
      </c>
      <c r="BG395" s="233">
        <f>IF(N395="zákl. přenesená",J395,0)</f>
        <v>0</v>
      </c>
      <c r="BH395" s="233">
        <f>IF(N395="sníž. přenesená",J395,0)</f>
        <v>0</v>
      </c>
      <c r="BI395" s="233">
        <f>IF(N395="nulová",J395,0)</f>
        <v>0</v>
      </c>
      <c r="BJ395" s="18" t="s">
        <v>84</v>
      </c>
      <c r="BK395" s="233">
        <f>ROUND(I395*H395,2)</f>
        <v>0</v>
      </c>
      <c r="BL395" s="18" t="s">
        <v>135</v>
      </c>
      <c r="BM395" s="232" t="s">
        <v>1315</v>
      </c>
    </row>
    <row r="396" s="14" customFormat="1">
      <c r="A396" s="14"/>
      <c r="B396" s="245"/>
      <c r="C396" s="246"/>
      <c r="D396" s="236" t="s">
        <v>137</v>
      </c>
      <c r="E396" s="247" t="s">
        <v>1</v>
      </c>
      <c r="F396" s="248" t="s">
        <v>1316</v>
      </c>
      <c r="G396" s="246"/>
      <c r="H396" s="249">
        <v>18.399999999999999</v>
      </c>
      <c r="I396" s="250"/>
      <c r="J396" s="246"/>
      <c r="K396" s="246"/>
      <c r="L396" s="251"/>
      <c r="M396" s="252"/>
      <c r="N396" s="253"/>
      <c r="O396" s="253"/>
      <c r="P396" s="253"/>
      <c r="Q396" s="253"/>
      <c r="R396" s="253"/>
      <c r="S396" s="253"/>
      <c r="T396" s="254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5" t="s">
        <v>137</v>
      </c>
      <c r="AU396" s="255" t="s">
        <v>86</v>
      </c>
      <c r="AV396" s="14" t="s">
        <v>86</v>
      </c>
      <c r="AW396" s="14" t="s">
        <v>32</v>
      </c>
      <c r="AX396" s="14" t="s">
        <v>84</v>
      </c>
      <c r="AY396" s="255" t="s">
        <v>128</v>
      </c>
    </row>
    <row r="397" s="14" customFormat="1">
      <c r="A397" s="14"/>
      <c r="B397" s="245"/>
      <c r="C397" s="246"/>
      <c r="D397" s="236" t="s">
        <v>137</v>
      </c>
      <c r="E397" s="246"/>
      <c r="F397" s="248" t="s">
        <v>1317</v>
      </c>
      <c r="G397" s="246"/>
      <c r="H397" s="249">
        <v>18.952000000000002</v>
      </c>
      <c r="I397" s="250"/>
      <c r="J397" s="246"/>
      <c r="K397" s="246"/>
      <c r="L397" s="251"/>
      <c r="M397" s="252"/>
      <c r="N397" s="253"/>
      <c r="O397" s="253"/>
      <c r="P397" s="253"/>
      <c r="Q397" s="253"/>
      <c r="R397" s="253"/>
      <c r="S397" s="253"/>
      <c r="T397" s="254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5" t="s">
        <v>137</v>
      </c>
      <c r="AU397" s="255" t="s">
        <v>86</v>
      </c>
      <c r="AV397" s="14" t="s">
        <v>86</v>
      </c>
      <c r="AW397" s="14" t="s">
        <v>4</v>
      </c>
      <c r="AX397" s="14" t="s">
        <v>84</v>
      </c>
      <c r="AY397" s="255" t="s">
        <v>128</v>
      </c>
    </row>
    <row r="398" s="2" customFormat="1" ht="78" customHeight="1">
      <c r="A398" s="39"/>
      <c r="B398" s="40"/>
      <c r="C398" s="220" t="s">
        <v>756</v>
      </c>
      <c r="D398" s="220" t="s">
        <v>131</v>
      </c>
      <c r="E398" s="221" t="s">
        <v>791</v>
      </c>
      <c r="F398" s="222" t="s">
        <v>1318</v>
      </c>
      <c r="G398" s="223" t="s">
        <v>320</v>
      </c>
      <c r="H398" s="224">
        <v>280</v>
      </c>
      <c r="I398" s="225"/>
      <c r="J398" s="226">
        <f>ROUND(I398*H398,2)</f>
        <v>0</v>
      </c>
      <c r="K398" s="227"/>
      <c r="L398" s="45"/>
      <c r="M398" s="228" t="s">
        <v>1</v>
      </c>
      <c r="N398" s="229" t="s">
        <v>41</v>
      </c>
      <c r="O398" s="92"/>
      <c r="P398" s="230">
        <f>O398*H398</f>
        <v>0</v>
      </c>
      <c r="Q398" s="230">
        <v>0.11162</v>
      </c>
      <c r="R398" s="230">
        <f>Q398*H398</f>
        <v>31.253599999999999</v>
      </c>
      <c r="S398" s="230">
        <v>0</v>
      </c>
      <c r="T398" s="231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32" t="s">
        <v>135</v>
      </c>
      <c r="AT398" s="232" t="s">
        <v>131</v>
      </c>
      <c r="AU398" s="232" t="s">
        <v>86</v>
      </c>
      <c r="AY398" s="18" t="s">
        <v>128</v>
      </c>
      <c r="BE398" s="233">
        <f>IF(N398="základní",J398,0)</f>
        <v>0</v>
      </c>
      <c r="BF398" s="233">
        <f>IF(N398="snížená",J398,0)</f>
        <v>0</v>
      </c>
      <c r="BG398" s="233">
        <f>IF(N398="zákl. přenesená",J398,0)</f>
        <v>0</v>
      </c>
      <c r="BH398" s="233">
        <f>IF(N398="sníž. přenesená",J398,0)</f>
        <v>0</v>
      </c>
      <c r="BI398" s="233">
        <f>IF(N398="nulová",J398,0)</f>
        <v>0</v>
      </c>
      <c r="BJ398" s="18" t="s">
        <v>84</v>
      </c>
      <c r="BK398" s="233">
        <f>ROUND(I398*H398,2)</f>
        <v>0</v>
      </c>
      <c r="BL398" s="18" t="s">
        <v>135</v>
      </c>
      <c r="BM398" s="232" t="s">
        <v>1319</v>
      </c>
    </row>
    <row r="399" s="14" customFormat="1">
      <c r="A399" s="14"/>
      <c r="B399" s="245"/>
      <c r="C399" s="246"/>
      <c r="D399" s="236" t="s">
        <v>137</v>
      </c>
      <c r="E399" s="247" t="s">
        <v>1</v>
      </c>
      <c r="F399" s="248" t="s">
        <v>1320</v>
      </c>
      <c r="G399" s="246"/>
      <c r="H399" s="249">
        <v>280</v>
      </c>
      <c r="I399" s="250"/>
      <c r="J399" s="246"/>
      <c r="K399" s="246"/>
      <c r="L399" s="251"/>
      <c r="M399" s="252"/>
      <c r="N399" s="253"/>
      <c r="O399" s="253"/>
      <c r="P399" s="253"/>
      <c r="Q399" s="253"/>
      <c r="R399" s="253"/>
      <c r="S399" s="253"/>
      <c r="T399" s="254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5" t="s">
        <v>137</v>
      </c>
      <c r="AU399" s="255" t="s">
        <v>86</v>
      </c>
      <c r="AV399" s="14" t="s">
        <v>86</v>
      </c>
      <c r="AW399" s="14" t="s">
        <v>32</v>
      </c>
      <c r="AX399" s="14" t="s">
        <v>84</v>
      </c>
      <c r="AY399" s="255" t="s">
        <v>128</v>
      </c>
    </row>
    <row r="400" s="2" customFormat="1" ht="21.75" customHeight="1">
      <c r="A400" s="39"/>
      <c r="B400" s="40"/>
      <c r="C400" s="270" t="s">
        <v>468</v>
      </c>
      <c r="D400" s="270" t="s">
        <v>279</v>
      </c>
      <c r="E400" s="271" t="s">
        <v>779</v>
      </c>
      <c r="F400" s="272" t="s">
        <v>780</v>
      </c>
      <c r="G400" s="273" t="s">
        <v>320</v>
      </c>
      <c r="H400" s="274">
        <v>227.868</v>
      </c>
      <c r="I400" s="275"/>
      <c r="J400" s="276">
        <f>ROUND(I400*H400,2)</f>
        <v>0</v>
      </c>
      <c r="K400" s="277"/>
      <c r="L400" s="278"/>
      <c r="M400" s="279" t="s">
        <v>1</v>
      </c>
      <c r="N400" s="280" t="s">
        <v>41</v>
      </c>
      <c r="O400" s="92"/>
      <c r="P400" s="230">
        <f>O400*H400</f>
        <v>0</v>
      </c>
      <c r="Q400" s="230">
        <v>0.17599999999999999</v>
      </c>
      <c r="R400" s="230">
        <f>Q400*H400</f>
        <v>40.104768</v>
      </c>
      <c r="S400" s="230">
        <v>0</v>
      </c>
      <c r="T400" s="231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32" t="s">
        <v>175</v>
      </c>
      <c r="AT400" s="232" t="s">
        <v>279</v>
      </c>
      <c r="AU400" s="232" t="s">
        <v>86</v>
      </c>
      <c r="AY400" s="18" t="s">
        <v>128</v>
      </c>
      <c r="BE400" s="233">
        <f>IF(N400="základní",J400,0)</f>
        <v>0</v>
      </c>
      <c r="BF400" s="233">
        <f>IF(N400="snížená",J400,0)</f>
        <v>0</v>
      </c>
      <c r="BG400" s="233">
        <f>IF(N400="zákl. přenesená",J400,0)</f>
        <v>0</v>
      </c>
      <c r="BH400" s="233">
        <f>IF(N400="sníž. přenesená",J400,0)</f>
        <v>0</v>
      </c>
      <c r="BI400" s="233">
        <f>IF(N400="nulová",J400,0)</f>
        <v>0</v>
      </c>
      <c r="BJ400" s="18" t="s">
        <v>84</v>
      </c>
      <c r="BK400" s="233">
        <f>ROUND(I400*H400,2)</f>
        <v>0</v>
      </c>
      <c r="BL400" s="18" t="s">
        <v>135</v>
      </c>
      <c r="BM400" s="232" t="s">
        <v>1321</v>
      </c>
    </row>
    <row r="401" s="14" customFormat="1">
      <c r="A401" s="14"/>
      <c r="B401" s="245"/>
      <c r="C401" s="246"/>
      <c r="D401" s="236" t="s">
        <v>137</v>
      </c>
      <c r="E401" s="247" t="s">
        <v>1</v>
      </c>
      <c r="F401" s="248" t="s">
        <v>1322</v>
      </c>
      <c r="G401" s="246"/>
      <c r="H401" s="249">
        <v>223.40000000000001</v>
      </c>
      <c r="I401" s="250"/>
      <c r="J401" s="246"/>
      <c r="K401" s="246"/>
      <c r="L401" s="251"/>
      <c r="M401" s="252"/>
      <c r="N401" s="253"/>
      <c r="O401" s="253"/>
      <c r="P401" s="253"/>
      <c r="Q401" s="253"/>
      <c r="R401" s="253"/>
      <c r="S401" s="253"/>
      <c r="T401" s="254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5" t="s">
        <v>137</v>
      </c>
      <c r="AU401" s="255" t="s">
        <v>86</v>
      </c>
      <c r="AV401" s="14" t="s">
        <v>86</v>
      </c>
      <c r="AW401" s="14" t="s">
        <v>32</v>
      </c>
      <c r="AX401" s="14" t="s">
        <v>84</v>
      </c>
      <c r="AY401" s="255" t="s">
        <v>128</v>
      </c>
    </row>
    <row r="402" s="14" customFormat="1">
      <c r="A402" s="14"/>
      <c r="B402" s="245"/>
      <c r="C402" s="246"/>
      <c r="D402" s="236" t="s">
        <v>137</v>
      </c>
      <c r="E402" s="246"/>
      <c r="F402" s="248" t="s">
        <v>1323</v>
      </c>
      <c r="G402" s="246"/>
      <c r="H402" s="249">
        <v>227.868</v>
      </c>
      <c r="I402" s="250"/>
      <c r="J402" s="246"/>
      <c r="K402" s="246"/>
      <c r="L402" s="251"/>
      <c r="M402" s="252"/>
      <c r="N402" s="253"/>
      <c r="O402" s="253"/>
      <c r="P402" s="253"/>
      <c r="Q402" s="253"/>
      <c r="R402" s="253"/>
      <c r="S402" s="253"/>
      <c r="T402" s="254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55" t="s">
        <v>137</v>
      </c>
      <c r="AU402" s="255" t="s">
        <v>86</v>
      </c>
      <c r="AV402" s="14" t="s">
        <v>86</v>
      </c>
      <c r="AW402" s="14" t="s">
        <v>4</v>
      </c>
      <c r="AX402" s="14" t="s">
        <v>84</v>
      </c>
      <c r="AY402" s="255" t="s">
        <v>128</v>
      </c>
    </row>
    <row r="403" s="2" customFormat="1" ht="24.15" customHeight="1">
      <c r="A403" s="39"/>
      <c r="B403" s="40"/>
      <c r="C403" s="270" t="s">
        <v>763</v>
      </c>
      <c r="D403" s="270" t="s">
        <v>279</v>
      </c>
      <c r="E403" s="271" t="s">
        <v>785</v>
      </c>
      <c r="F403" s="272" t="s">
        <v>786</v>
      </c>
      <c r="G403" s="273" t="s">
        <v>320</v>
      </c>
      <c r="H403" s="274">
        <v>57.731999999999999</v>
      </c>
      <c r="I403" s="275"/>
      <c r="J403" s="276">
        <f>ROUND(I403*H403,2)</f>
        <v>0</v>
      </c>
      <c r="K403" s="277"/>
      <c r="L403" s="278"/>
      <c r="M403" s="279" t="s">
        <v>1</v>
      </c>
      <c r="N403" s="280" t="s">
        <v>41</v>
      </c>
      <c r="O403" s="92"/>
      <c r="P403" s="230">
        <f>O403*H403</f>
        <v>0</v>
      </c>
      <c r="Q403" s="230">
        <v>0.17499999999999999</v>
      </c>
      <c r="R403" s="230">
        <f>Q403*H403</f>
        <v>10.1031</v>
      </c>
      <c r="S403" s="230">
        <v>0</v>
      </c>
      <c r="T403" s="231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32" t="s">
        <v>175</v>
      </c>
      <c r="AT403" s="232" t="s">
        <v>279</v>
      </c>
      <c r="AU403" s="232" t="s">
        <v>86</v>
      </c>
      <c r="AY403" s="18" t="s">
        <v>128</v>
      </c>
      <c r="BE403" s="233">
        <f>IF(N403="základní",J403,0)</f>
        <v>0</v>
      </c>
      <c r="BF403" s="233">
        <f>IF(N403="snížená",J403,0)</f>
        <v>0</v>
      </c>
      <c r="BG403" s="233">
        <f>IF(N403="zákl. přenesená",J403,0)</f>
        <v>0</v>
      </c>
      <c r="BH403" s="233">
        <f>IF(N403="sníž. přenesená",J403,0)</f>
        <v>0</v>
      </c>
      <c r="BI403" s="233">
        <f>IF(N403="nulová",J403,0)</f>
        <v>0</v>
      </c>
      <c r="BJ403" s="18" t="s">
        <v>84</v>
      </c>
      <c r="BK403" s="233">
        <f>ROUND(I403*H403,2)</f>
        <v>0</v>
      </c>
      <c r="BL403" s="18" t="s">
        <v>135</v>
      </c>
      <c r="BM403" s="232" t="s">
        <v>1324</v>
      </c>
    </row>
    <row r="404" s="14" customFormat="1">
      <c r="A404" s="14"/>
      <c r="B404" s="245"/>
      <c r="C404" s="246"/>
      <c r="D404" s="236" t="s">
        <v>137</v>
      </c>
      <c r="E404" s="247" t="s">
        <v>1</v>
      </c>
      <c r="F404" s="248" t="s">
        <v>1325</v>
      </c>
      <c r="G404" s="246"/>
      <c r="H404" s="249">
        <v>56.600000000000001</v>
      </c>
      <c r="I404" s="250"/>
      <c r="J404" s="246"/>
      <c r="K404" s="246"/>
      <c r="L404" s="251"/>
      <c r="M404" s="252"/>
      <c r="N404" s="253"/>
      <c r="O404" s="253"/>
      <c r="P404" s="253"/>
      <c r="Q404" s="253"/>
      <c r="R404" s="253"/>
      <c r="S404" s="253"/>
      <c r="T404" s="254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5" t="s">
        <v>137</v>
      </c>
      <c r="AU404" s="255" t="s">
        <v>86</v>
      </c>
      <c r="AV404" s="14" t="s">
        <v>86</v>
      </c>
      <c r="AW404" s="14" t="s">
        <v>32</v>
      </c>
      <c r="AX404" s="14" t="s">
        <v>84</v>
      </c>
      <c r="AY404" s="255" t="s">
        <v>128</v>
      </c>
    </row>
    <row r="405" s="14" customFormat="1">
      <c r="A405" s="14"/>
      <c r="B405" s="245"/>
      <c r="C405" s="246"/>
      <c r="D405" s="236" t="s">
        <v>137</v>
      </c>
      <c r="E405" s="246"/>
      <c r="F405" s="248" t="s">
        <v>1326</v>
      </c>
      <c r="G405" s="246"/>
      <c r="H405" s="249">
        <v>57.731999999999999</v>
      </c>
      <c r="I405" s="250"/>
      <c r="J405" s="246"/>
      <c r="K405" s="246"/>
      <c r="L405" s="251"/>
      <c r="M405" s="252"/>
      <c r="N405" s="253"/>
      <c r="O405" s="253"/>
      <c r="P405" s="253"/>
      <c r="Q405" s="253"/>
      <c r="R405" s="253"/>
      <c r="S405" s="253"/>
      <c r="T405" s="254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5" t="s">
        <v>137</v>
      </c>
      <c r="AU405" s="255" t="s">
        <v>86</v>
      </c>
      <c r="AV405" s="14" t="s">
        <v>86</v>
      </c>
      <c r="AW405" s="14" t="s">
        <v>4</v>
      </c>
      <c r="AX405" s="14" t="s">
        <v>84</v>
      </c>
      <c r="AY405" s="255" t="s">
        <v>128</v>
      </c>
    </row>
    <row r="406" s="2" customFormat="1" ht="66.75" customHeight="1">
      <c r="A406" s="39"/>
      <c r="B406" s="40"/>
      <c r="C406" s="220" t="s">
        <v>767</v>
      </c>
      <c r="D406" s="220" t="s">
        <v>131</v>
      </c>
      <c r="E406" s="221" t="s">
        <v>1327</v>
      </c>
      <c r="F406" s="222" t="s">
        <v>1328</v>
      </c>
      <c r="G406" s="223" t="s">
        <v>320</v>
      </c>
      <c r="H406" s="224">
        <v>58</v>
      </c>
      <c r="I406" s="225"/>
      <c r="J406" s="226">
        <f>ROUND(I406*H406,2)</f>
        <v>0</v>
      </c>
      <c r="K406" s="227"/>
      <c r="L406" s="45"/>
      <c r="M406" s="228" t="s">
        <v>1</v>
      </c>
      <c r="N406" s="229" t="s">
        <v>41</v>
      </c>
      <c r="O406" s="92"/>
      <c r="P406" s="230">
        <f>O406*H406</f>
        <v>0</v>
      </c>
      <c r="Q406" s="230">
        <v>0.088800000000000004</v>
      </c>
      <c r="R406" s="230">
        <f>Q406*H406</f>
        <v>5.1504000000000003</v>
      </c>
      <c r="S406" s="230">
        <v>0</v>
      </c>
      <c r="T406" s="231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32" t="s">
        <v>135</v>
      </c>
      <c r="AT406" s="232" t="s">
        <v>131</v>
      </c>
      <c r="AU406" s="232" t="s">
        <v>86</v>
      </c>
      <c r="AY406" s="18" t="s">
        <v>128</v>
      </c>
      <c r="BE406" s="233">
        <f>IF(N406="základní",J406,0)</f>
        <v>0</v>
      </c>
      <c r="BF406" s="233">
        <f>IF(N406="snížená",J406,0)</f>
        <v>0</v>
      </c>
      <c r="BG406" s="233">
        <f>IF(N406="zákl. přenesená",J406,0)</f>
        <v>0</v>
      </c>
      <c r="BH406" s="233">
        <f>IF(N406="sníž. přenesená",J406,0)</f>
        <v>0</v>
      </c>
      <c r="BI406" s="233">
        <f>IF(N406="nulová",J406,0)</f>
        <v>0</v>
      </c>
      <c r="BJ406" s="18" t="s">
        <v>84</v>
      </c>
      <c r="BK406" s="233">
        <f>ROUND(I406*H406,2)</f>
        <v>0</v>
      </c>
      <c r="BL406" s="18" t="s">
        <v>135</v>
      </c>
      <c r="BM406" s="232" t="s">
        <v>1329</v>
      </c>
    </row>
    <row r="407" s="14" customFormat="1">
      <c r="A407" s="14"/>
      <c r="B407" s="245"/>
      <c r="C407" s="246"/>
      <c r="D407" s="236" t="s">
        <v>137</v>
      </c>
      <c r="E407" s="247" t="s">
        <v>1</v>
      </c>
      <c r="F407" s="248" t="s">
        <v>1330</v>
      </c>
      <c r="G407" s="246"/>
      <c r="H407" s="249">
        <v>58</v>
      </c>
      <c r="I407" s="250"/>
      <c r="J407" s="246"/>
      <c r="K407" s="246"/>
      <c r="L407" s="251"/>
      <c r="M407" s="252"/>
      <c r="N407" s="253"/>
      <c r="O407" s="253"/>
      <c r="P407" s="253"/>
      <c r="Q407" s="253"/>
      <c r="R407" s="253"/>
      <c r="S407" s="253"/>
      <c r="T407" s="254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5" t="s">
        <v>137</v>
      </c>
      <c r="AU407" s="255" t="s">
        <v>86</v>
      </c>
      <c r="AV407" s="14" t="s">
        <v>86</v>
      </c>
      <c r="AW407" s="14" t="s">
        <v>32</v>
      </c>
      <c r="AX407" s="14" t="s">
        <v>84</v>
      </c>
      <c r="AY407" s="255" t="s">
        <v>128</v>
      </c>
    </row>
    <row r="408" s="2" customFormat="1" ht="16.5" customHeight="1">
      <c r="A408" s="39"/>
      <c r="B408" s="40"/>
      <c r="C408" s="270" t="s">
        <v>771</v>
      </c>
      <c r="D408" s="270" t="s">
        <v>279</v>
      </c>
      <c r="E408" s="271" t="s">
        <v>1331</v>
      </c>
      <c r="F408" s="272" t="s">
        <v>1332</v>
      </c>
      <c r="G408" s="273" t="s">
        <v>320</v>
      </c>
      <c r="H408" s="274">
        <v>59.740000000000002</v>
      </c>
      <c r="I408" s="275"/>
      <c r="J408" s="276">
        <f>ROUND(I408*H408,2)</f>
        <v>0</v>
      </c>
      <c r="K408" s="277"/>
      <c r="L408" s="278"/>
      <c r="M408" s="279" t="s">
        <v>1</v>
      </c>
      <c r="N408" s="280" t="s">
        <v>41</v>
      </c>
      <c r="O408" s="92"/>
      <c r="P408" s="230">
        <f>O408*H408</f>
        <v>0</v>
      </c>
      <c r="Q408" s="230">
        <v>0.20999999999999999</v>
      </c>
      <c r="R408" s="230">
        <f>Q408*H408</f>
        <v>12.545400000000001</v>
      </c>
      <c r="S408" s="230">
        <v>0</v>
      </c>
      <c r="T408" s="231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32" t="s">
        <v>175</v>
      </c>
      <c r="AT408" s="232" t="s">
        <v>279</v>
      </c>
      <c r="AU408" s="232" t="s">
        <v>86</v>
      </c>
      <c r="AY408" s="18" t="s">
        <v>128</v>
      </c>
      <c r="BE408" s="233">
        <f>IF(N408="základní",J408,0)</f>
        <v>0</v>
      </c>
      <c r="BF408" s="233">
        <f>IF(N408="snížená",J408,0)</f>
        <v>0</v>
      </c>
      <c r="BG408" s="233">
        <f>IF(N408="zákl. přenesená",J408,0)</f>
        <v>0</v>
      </c>
      <c r="BH408" s="233">
        <f>IF(N408="sníž. přenesená",J408,0)</f>
        <v>0</v>
      </c>
      <c r="BI408" s="233">
        <f>IF(N408="nulová",J408,0)</f>
        <v>0</v>
      </c>
      <c r="BJ408" s="18" t="s">
        <v>84</v>
      </c>
      <c r="BK408" s="233">
        <f>ROUND(I408*H408,2)</f>
        <v>0</v>
      </c>
      <c r="BL408" s="18" t="s">
        <v>135</v>
      </c>
      <c r="BM408" s="232" t="s">
        <v>1333</v>
      </c>
    </row>
    <row r="409" s="14" customFormat="1">
      <c r="A409" s="14"/>
      <c r="B409" s="245"/>
      <c r="C409" s="246"/>
      <c r="D409" s="236" t="s">
        <v>137</v>
      </c>
      <c r="E409" s="247" t="s">
        <v>1</v>
      </c>
      <c r="F409" s="248" t="s">
        <v>1330</v>
      </c>
      <c r="G409" s="246"/>
      <c r="H409" s="249">
        <v>58</v>
      </c>
      <c r="I409" s="250"/>
      <c r="J409" s="246"/>
      <c r="K409" s="246"/>
      <c r="L409" s="251"/>
      <c r="M409" s="252"/>
      <c r="N409" s="253"/>
      <c r="O409" s="253"/>
      <c r="P409" s="253"/>
      <c r="Q409" s="253"/>
      <c r="R409" s="253"/>
      <c r="S409" s="253"/>
      <c r="T409" s="254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5" t="s">
        <v>137</v>
      </c>
      <c r="AU409" s="255" t="s">
        <v>86</v>
      </c>
      <c r="AV409" s="14" t="s">
        <v>86</v>
      </c>
      <c r="AW409" s="14" t="s">
        <v>32</v>
      </c>
      <c r="AX409" s="14" t="s">
        <v>84</v>
      </c>
      <c r="AY409" s="255" t="s">
        <v>128</v>
      </c>
    </row>
    <row r="410" s="14" customFormat="1">
      <c r="A410" s="14"/>
      <c r="B410" s="245"/>
      <c r="C410" s="246"/>
      <c r="D410" s="236" t="s">
        <v>137</v>
      </c>
      <c r="E410" s="246"/>
      <c r="F410" s="248" t="s">
        <v>1334</v>
      </c>
      <c r="G410" s="246"/>
      <c r="H410" s="249">
        <v>59.740000000000002</v>
      </c>
      <c r="I410" s="250"/>
      <c r="J410" s="246"/>
      <c r="K410" s="246"/>
      <c r="L410" s="251"/>
      <c r="M410" s="252"/>
      <c r="N410" s="253"/>
      <c r="O410" s="253"/>
      <c r="P410" s="253"/>
      <c r="Q410" s="253"/>
      <c r="R410" s="253"/>
      <c r="S410" s="253"/>
      <c r="T410" s="254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5" t="s">
        <v>137</v>
      </c>
      <c r="AU410" s="255" t="s">
        <v>86</v>
      </c>
      <c r="AV410" s="14" t="s">
        <v>86</v>
      </c>
      <c r="AW410" s="14" t="s">
        <v>4</v>
      </c>
      <c r="AX410" s="14" t="s">
        <v>84</v>
      </c>
      <c r="AY410" s="255" t="s">
        <v>128</v>
      </c>
    </row>
    <row r="411" s="12" customFormat="1" ht="22.8" customHeight="1">
      <c r="A411" s="12"/>
      <c r="B411" s="204"/>
      <c r="C411" s="205"/>
      <c r="D411" s="206" t="s">
        <v>75</v>
      </c>
      <c r="E411" s="218" t="s">
        <v>175</v>
      </c>
      <c r="F411" s="218" t="s">
        <v>810</v>
      </c>
      <c r="G411" s="205"/>
      <c r="H411" s="205"/>
      <c r="I411" s="208"/>
      <c r="J411" s="219">
        <f>BK411</f>
        <v>0</v>
      </c>
      <c r="K411" s="205"/>
      <c r="L411" s="210"/>
      <c r="M411" s="211"/>
      <c r="N411" s="212"/>
      <c r="O411" s="212"/>
      <c r="P411" s="213">
        <f>SUM(P412:P458)</f>
        <v>0</v>
      </c>
      <c r="Q411" s="212"/>
      <c r="R411" s="213">
        <f>SUM(R412:R458)</f>
        <v>13.021828000000001</v>
      </c>
      <c r="S411" s="212"/>
      <c r="T411" s="214">
        <f>SUM(T412:T458)</f>
        <v>2.1000000000000001</v>
      </c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R411" s="215" t="s">
        <v>84</v>
      </c>
      <c r="AT411" s="216" t="s">
        <v>75</v>
      </c>
      <c r="AU411" s="216" t="s">
        <v>84</v>
      </c>
      <c r="AY411" s="215" t="s">
        <v>128</v>
      </c>
      <c r="BK411" s="217">
        <f>SUM(BK412:BK458)</f>
        <v>0</v>
      </c>
    </row>
    <row r="412" s="2" customFormat="1" ht="24.15" customHeight="1">
      <c r="A412" s="39"/>
      <c r="B412" s="40"/>
      <c r="C412" s="220" t="s">
        <v>652</v>
      </c>
      <c r="D412" s="220" t="s">
        <v>131</v>
      </c>
      <c r="E412" s="221" t="s">
        <v>812</v>
      </c>
      <c r="F412" s="222" t="s">
        <v>813</v>
      </c>
      <c r="G412" s="223" t="s">
        <v>367</v>
      </c>
      <c r="H412" s="224">
        <v>2</v>
      </c>
      <c r="I412" s="225"/>
      <c r="J412" s="226">
        <f>ROUND(I412*H412,2)</f>
        <v>0</v>
      </c>
      <c r="K412" s="227"/>
      <c r="L412" s="45"/>
      <c r="M412" s="228" t="s">
        <v>1</v>
      </c>
      <c r="N412" s="229" t="s">
        <v>41</v>
      </c>
      <c r="O412" s="92"/>
      <c r="P412" s="230">
        <f>O412*H412</f>
        <v>0</v>
      </c>
      <c r="Q412" s="230">
        <v>0.068640000000000007</v>
      </c>
      <c r="R412" s="230">
        <f>Q412*H412</f>
        <v>0.13728000000000001</v>
      </c>
      <c r="S412" s="230">
        <v>0</v>
      </c>
      <c r="T412" s="231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32" t="s">
        <v>135</v>
      </c>
      <c r="AT412" s="232" t="s">
        <v>131</v>
      </c>
      <c r="AU412" s="232" t="s">
        <v>86</v>
      </c>
      <c r="AY412" s="18" t="s">
        <v>128</v>
      </c>
      <c r="BE412" s="233">
        <f>IF(N412="základní",J412,0)</f>
        <v>0</v>
      </c>
      <c r="BF412" s="233">
        <f>IF(N412="snížená",J412,0)</f>
        <v>0</v>
      </c>
      <c r="BG412" s="233">
        <f>IF(N412="zákl. přenesená",J412,0)</f>
        <v>0</v>
      </c>
      <c r="BH412" s="233">
        <f>IF(N412="sníž. přenesená",J412,0)</f>
        <v>0</v>
      </c>
      <c r="BI412" s="233">
        <f>IF(N412="nulová",J412,0)</f>
        <v>0</v>
      </c>
      <c r="BJ412" s="18" t="s">
        <v>84</v>
      </c>
      <c r="BK412" s="233">
        <f>ROUND(I412*H412,2)</f>
        <v>0</v>
      </c>
      <c r="BL412" s="18" t="s">
        <v>135</v>
      </c>
      <c r="BM412" s="232" t="s">
        <v>1335</v>
      </c>
    </row>
    <row r="413" s="14" customFormat="1">
      <c r="A413" s="14"/>
      <c r="B413" s="245"/>
      <c r="C413" s="246"/>
      <c r="D413" s="236" t="s">
        <v>137</v>
      </c>
      <c r="E413" s="247" t="s">
        <v>1</v>
      </c>
      <c r="F413" s="248" t="s">
        <v>1336</v>
      </c>
      <c r="G413" s="246"/>
      <c r="H413" s="249">
        <v>2</v>
      </c>
      <c r="I413" s="250"/>
      <c r="J413" s="246"/>
      <c r="K413" s="246"/>
      <c r="L413" s="251"/>
      <c r="M413" s="252"/>
      <c r="N413" s="253"/>
      <c r="O413" s="253"/>
      <c r="P413" s="253"/>
      <c r="Q413" s="253"/>
      <c r="R413" s="253"/>
      <c r="S413" s="253"/>
      <c r="T413" s="254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5" t="s">
        <v>137</v>
      </c>
      <c r="AU413" s="255" t="s">
        <v>86</v>
      </c>
      <c r="AV413" s="14" t="s">
        <v>86</v>
      </c>
      <c r="AW413" s="14" t="s">
        <v>32</v>
      </c>
      <c r="AX413" s="14" t="s">
        <v>84</v>
      </c>
      <c r="AY413" s="255" t="s">
        <v>128</v>
      </c>
    </row>
    <row r="414" s="2" customFormat="1" ht="33" customHeight="1">
      <c r="A414" s="39"/>
      <c r="B414" s="40"/>
      <c r="C414" s="220" t="s">
        <v>778</v>
      </c>
      <c r="D414" s="220" t="s">
        <v>131</v>
      </c>
      <c r="E414" s="221" t="s">
        <v>816</v>
      </c>
      <c r="F414" s="222" t="s">
        <v>817</v>
      </c>
      <c r="G414" s="223" t="s">
        <v>449</v>
      </c>
      <c r="H414" s="224">
        <v>36</v>
      </c>
      <c r="I414" s="225"/>
      <c r="J414" s="226">
        <f>ROUND(I414*H414,2)</f>
        <v>0</v>
      </c>
      <c r="K414" s="227"/>
      <c r="L414" s="45"/>
      <c r="M414" s="228" t="s">
        <v>1</v>
      </c>
      <c r="N414" s="229" t="s">
        <v>41</v>
      </c>
      <c r="O414" s="92"/>
      <c r="P414" s="230">
        <f>O414*H414</f>
        <v>0</v>
      </c>
      <c r="Q414" s="230">
        <v>1.0000000000000001E-05</v>
      </c>
      <c r="R414" s="230">
        <f>Q414*H414</f>
        <v>0.00036000000000000002</v>
      </c>
      <c r="S414" s="230">
        <v>0</v>
      </c>
      <c r="T414" s="231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32" t="s">
        <v>135</v>
      </c>
      <c r="AT414" s="232" t="s">
        <v>131</v>
      </c>
      <c r="AU414" s="232" t="s">
        <v>86</v>
      </c>
      <c r="AY414" s="18" t="s">
        <v>128</v>
      </c>
      <c r="BE414" s="233">
        <f>IF(N414="základní",J414,0)</f>
        <v>0</v>
      </c>
      <c r="BF414" s="233">
        <f>IF(N414="snížená",J414,0)</f>
        <v>0</v>
      </c>
      <c r="BG414" s="233">
        <f>IF(N414="zákl. přenesená",J414,0)</f>
        <v>0</v>
      </c>
      <c r="BH414" s="233">
        <f>IF(N414="sníž. přenesená",J414,0)</f>
        <v>0</v>
      </c>
      <c r="BI414" s="233">
        <f>IF(N414="nulová",J414,0)</f>
        <v>0</v>
      </c>
      <c r="BJ414" s="18" t="s">
        <v>84</v>
      </c>
      <c r="BK414" s="233">
        <f>ROUND(I414*H414,2)</f>
        <v>0</v>
      </c>
      <c r="BL414" s="18" t="s">
        <v>135</v>
      </c>
      <c r="BM414" s="232" t="s">
        <v>1337</v>
      </c>
    </row>
    <row r="415" s="13" customFormat="1">
      <c r="A415" s="13"/>
      <c r="B415" s="234"/>
      <c r="C415" s="235"/>
      <c r="D415" s="236" t="s">
        <v>137</v>
      </c>
      <c r="E415" s="237" t="s">
        <v>1</v>
      </c>
      <c r="F415" s="238" t="s">
        <v>819</v>
      </c>
      <c r="G415" s="235"/>
      <c r="H415" s="237" t="s">
        <v>1</v>
      </c>
      <c r="I415" s="239"/>
      <c r="J415" s="235"/>
      <c r="K415" s="235"/>
      <c r="L415" s="240"/>
      <c r="M415" s="241"/>
      <c r="N415" s="242"/>
      <c r="O415" s="242"/>
      <c r="P415" s="242"/>
      <c r="Q415" s="242"/>
      <c r="R415" s="242"/>
      <c r="S415" s="242"/>
      <c r="T415" s="243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4" t="s">
        <v>137</v>
      </c>
      <c r="AU415" s="244" t="s">
        <v>86</v>
      </c>
      <c r="AV415" s="13" t="s">
        <v>84</v>
      </c>
      <c r="AW415" s="13" t="s">
        <v>32</v>
      </c>
      <c r="AX415" s="13" t="s">
        <v>76</v>
      </c>
      <c r="AY415" s="244" t="s">
        <v>128</v>
      </c>
    </row>
    <row r="416" s="14" customFormat="1">
      <c r="A416" s="14"/>
      <c r="B416" s="245"/>
      <c r="C416" s="246"/>
      <c r="D416" s="236" t="s">
        <v>137</v>
      </c>
      <c r="E416" s="247" t="s">
        <v>1</v>
      </c>
      <c r="F416" s="248" t="s">
        <v>1338</v>
      </c>
      <c r="G416" s="246"/>
      <c r="H416" s="249">
        <v>36</v>
      </c>
      <c r="I416" s="250"/>
      <c r="J416" s="246"/>
      <c r="K416" s="246"/>
      <c r="L416" s="251"/>
      <c r="M416" s="252"/>
      <c r="N416" s="253"/>
      <c r="O416" s="253"/>
      <c r="P416" s="253"/>
      <c r="Q416" s="253"/>
      <c r="R416" s="253"/>
      <c r="S416" s="253"/>
      <c r="T416" s="254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5" t="s">
        <v>137</v>
      </c>
      <c r="AU416" s="255" t="s">
        <v>86</v>
      </c>
      <c r="AV416" s="14" t="s">
        <v>86</v>
      </c>
      <c r="AW416" s="14" t="s">
        <v>32</v>
      </c>
      <c r="AX416" s="14" t="s">
        <v>84</v>
      </c>
      <c r="AY416" s="255" t="s">
        <v>128</v>
      </c>
    </row>
    <row r="417" s="2" customFormat="1" ht="24.15" customHeight="1">
      <c r="A417" s="39"/>
      <c r="B417" s="40"/>
      <c r="C417" s="270" t="s">
        <v>784</v>
      </c>
      <c r="D417" s="270" t="s">
        <v>279</v>
      </c>
      <c r="E417" s="271" t="s">
        <v>824</v>
      </c>
      <c r="F417" s="272" t="s">
        <v>825</v>
      </c>
      <c r="G417" s="273" t="s">
        <v>449</v>
      </c>
      <c r="H417" s="274">
        <v>36.539999999999999</v>
      </c>
      <c r="I417" s="275"/>
      <c r="J417" s="276">
        <f>ROUND(I417*H417,2)</f>
        <v>0</v>
      </c>
      <c r="K417" s="277"/>
      <c r="L417" s="278"/>
      <c r="M417" s="279" t="s">
        <v>1</v>
      </c>
      <c r="N417" s="280" t="s">
        <v>41</v>
      </c>
      <c r="O417" s="92"/>
      <c r="P417" s="230">
        <f>O417*H417</f>
        <v>0</v>
      </c>
      <c r="Q417" s="230">
        <v>0.00365</v>
      </c>
      <c r="R417" s="230">
        <f>Q417*H417</f>
        <v>0.13337099999999999</v>
      </c>
      <c r="S417" s="230">
        <v>0</v>
      </c>
      <c r="T417" s="231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32" t="s">
        <v>175</v>
      </c>
      <c r="AT417" s="232" t="s">
        <v>279</v>
      </c>
      <c r="AU417" s="232" t="s">
        <v>86</v>
      </c>
      <c r="AY417" s="18" t="s">
        <v>128</v>
      </c>
      <c r="BE417" s="233">
        <f>IF(N417="základní",J417,0)</f>
        <v>0</v>
      </c>
      <c r="BF417" s="233">
        <f>IF(N417="snížená",J417,0)</f>
        <v>0</v>
      </c>
      <c r="BG417" s="233">
        <f>IF(N417="zákl. přenesená",J417,0)</f>
        <v>0</v>
      </c>
      <c r="BH417" s="233">
        <f>IF(N417="sníž. přenesená",J417,0)</f>
        <v>0</v>
      </c>
      <c r="BI417" s="233">
        <f>IF(N417="nulová",J417,0)</f>
        <v>0</v>
      </c>
      <c r="BJ417" s="18" t="s">
        <v>84</v>
      </c>
      <c r="BK417" s="233">
        <f>ROUND(I417*H417,2)</f>
        <v>0</v>
      </c>
      <c r="BL417" s="18" t="s">
        <v>135</v>
      </c>
      <c r="BM417" s="232" t="s">
        <v>1339</v>
      </c>
    </row>
    <row r="418" s="14" customFormat="1">
      <c r="A418" s="14"/>
      <c r="B418" s="245"/>
      <c r="C418" s="246"/>
      <c r="D418" s="236" t="s">
        <v>137</v>
      </c>
      <c r="E418" s="247" t="s">
        <v>1</v>
      </c>
      <c r="F418" s="248" t="s">
        <v>427</v>
      </c>
      <c r="G418" s="246"/>
      <c r="H418" s="249">
        <v>36</v>
      </c>
      <c r="I418" s="250"/>
      <c r="J418" s="246"/>
      <c r="K418" s="246"/>
      <c r="L418" s="251"/>
      <c r="M418" s="252"/>
      <c r="N418" s="253"/>
      <c r="O418" s="253"/>
      <c r="P418" s="253"/>
      <c r="Q418" s="253"/>
      <c r="R418" s="253"/>
      <c r="S418" s="253"/>
      <c r="T418" s="254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55" t="s">
        <v>137</v>
      </c>
      <c r="AU418" s="255" t="s">
        <v>86</v>
      </c>
      <c r="AV418" s="14" t="s">
        <v>86</v>
      </c>
      <c r="AW418" s="14" t="s">
        <v>32</v>
      </c>
      <c r="AX418" s="14" t="s">
        <v>84</v>
      </c>
      <c r="AY418" s="255" t="s">
        <v>128</v>
      </c>
    </row>
    <row r="419" s="14" customFormat="1">
      <c r="A419" s="14"/>
      <c r="B419" s="245"/>
      <c r="C419" s="246"/>
      <c r="D419" s="236" t="s">
        <v>137</v>
      </c>
      <c r="E419" s="246"/>
      <c r="F419" s="248" t="s">
        <v>1340</v>
      </c>
      <c r="G419" s="246"/>
      <c r="H419" s="249">
        <v>36.539999999999999</v>
      </c>
      <c r="I419" s="250"/>
      <c r="J419" s="246"/>
      <c r="K419" s="246"/>
      <c r="L419" s="251"/>
      <c r="M419" s="252"/>
      <c r="N419" s="253"/>
      <c r="O419" s="253"/>
      <c r="P419" s="253"/>
      <c r="Q419" s="253"/>
      <c r="R419" s="253"/>
      <c r="S419" s="253"/>
      <c r="T419" s="254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5" t="s">
        <v>137</v>
      </c>
      <c r="AU419" s="255" t="s">
        <v>86</v>
      </c>
      <c r="AV419" s="14" t="s">
        <v>86</v>
      </c>
      <c r="AW419" s="14" t="s">
        <v>4</v>
      </c>
      <c r="AX419" s="14" t="s">
        <v>84</v>
      </c>
      <c r="AY419" s="255" t="s">
        <v>128</v>
      </c>
    </row>
    <row r="420" s="2" customFormat="1" ht="37.8" customHeight="1">
      <c r="A420" s="39"/>
      <c r="B420" s="40"/>
      <c r="C420" s="220" t="s">
        <v>790</v>
      </c>
      <c r="D420" s="220" t="s">
        <v>131</v>
      </c>
      <c r="E420" s="221" t="s">
        <v>1341</v>
      </c>
      <c r="F420" s="222" t="s">
        <v>1342</v>
      </c>
      <c r="G420" s="223" t="s">
        <v>367</v>
      </c>
      <c r="H420" s="224">
        <v>1</v>
      </c>
      <c r="I420" s="225"/>
      <c r="J420" s="226">
        <f>ROUND(I420*H420,2)</f>
        <v>0</v>
      </c>
      <c r="K420" s="227"/>
      <c r="L420" s="45"/>
      <c r="M420" s="228" t="s">
        <v>1</v>
      </c>
      <c r="N420" s="229" t="s">
        <v>41</v>
      </c>
      <c r="O420" s="92"/>
      <c r="P420" s="230">
        <f>O420*H420</f>
        <v>0</v>
      </c>
      <c r="Q420" s="230">
        <v>0</v>
      </c>
      <c r="R420" s="230">
        <f>Q420*H420</f>
        <v>0</v>
      </c>
      <c r="S420" s="230">
        <v>0</v>
      </c>
      <c r="T420" s="231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32" t="s">
        <v>135</v>
      </c>
      <c r="AT420" s="232" t="s">
        <v>131</v>
      </c>
      <c r="AU420" s="232" t="s">
        <v>86</v>
      </c>
      <c r="AY420" s="18" t="s">
        <v>128</v>
      </c>
      <c r="BE420" s="233">
        <f>IF(N420="základní",J420,0)</f>
        <v>0</v>
      </c>
      <c r="BF420" s="233">
        <f>IF(N420="snížená",J420,0)</f>
        <v>0</v>
      </c>
      <c r="BG420" s="233">
        <f>IF(N420="zákl. přenesená",J420,0)</f>
        <v>0</v>
      </c>
      <c r="BH420" s="233">
        <f>IF(N420="sníž. přenesená",J420,0)</f>
        <v>0</v>
      </c>
      <c r="BI420" s="233">
        <f>IF(N420="nulová",J420,0)</f>
        <v>0</v>
      </c>
      <c r="BJ420" s="18" t="s">
        <v>84</v>
      </c>
      <c r="BK420" s="233">
        <f>ROUND(I420*H420,2)</f>
        <v>0</v>
      </c>
      <c r="BL420" s="18" t="s">
        <v>135</v>
      </c>
      <c r="BM420" s="232" t="s">
        <v>1343</v>
      </c>
    </row>
    <row r="421" s="14" customFormat="1">
      <c r="A421" s="14"/>
      <c r="B421" s="245"/>
      <c r="C421" s="246"/>
      <c r="D421" s="236" t="s">
        <v>137</v>
      </c>
      <c r="E421" s="247" t="s">
        <v>1</v>
      </c>
      <c r="F421" s="248" t="s">
        <v>84</v>
      </c>
      <c r="G421" s="246"/>
      <c r="H421" s="249">
        <v>1</v>
      </c>
      <c r="I421" s="250"/>
      <c r="J421" s="246"/>
      <c r="K421" s="246"/>
      <c r="L421" s="251"/>
      <c r="M421" s="252"/>
      <c r="N421" s="253"/>
      <c r="O421" s="253"/>
      <c r="P421" s="253"/>
      <c r="Q421" s="253"/>
      <c r="R421" s="253"/>
      <c r="S421" s="253"/>
      <c r="T421" s="254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5" t="s">
        <v>137</v>
      </c>
      <c r="AU421" s="255" t="s">
        <v>86</v>
      </c>
      <c r="AV421" s="14" t="s">
        <v>86</v>
      </c>
      <c r="AW421" s="14" t="s">
        <v>32</v>
      </c>
      <c r="AX421" s="14" t="s">
        <v>84</v>
      </c>
      <c r="AY421" s="255" t="s">
        <v>128</v>
      </c>
    </row>
    <row r="422" s="2" customFormat="1" ht="21.75" customHeight="1">
      <c r="A422" s="39"/>
      <c r="B422" s="40"/>
      <c r="C422" s="270" t="s">
        <v>794</v>
      </c>
      <c r="D422" s="270" t="s">
        <v>279</v>
      </c>
      <c r="E422" s="271" t="s">
        <v>1344</v>
      </c>
      <c r="F422" s="272" t="s">
        <v>1345</v>
      </c>
      <c r="G422" s="273" t="s">
        <v>367</v>
      </c>
      <c r="H422" s="274">
        <v>1.0149999999999999</v>
      </c>
      <c r="I422" s="275"/>
      <c r="J422" s="276">
        <f>ROUND(I422*H422,2)</f>
        <v>0</v>
      </c>
      <c r="K422" s="277"/>
      <c r="L422" s="278"/>
      <c r="M422" s="279" t="s">
        <v>1</v>
      </c>
      <c r="N422" s="280" t="s">
        <v>41</v>
      </c>
      <c r="O422" s="92"/>
      <c r="P422" s="230">
        <f>O422*H422</f>
        <v>0</v>
      </c>
      <c r="Q422" s="230">
        <v>0.0018</v>
      </c>
      <c r="R422" s="230">
        <f>Q422*H422</f>
        <v>0.0018269999999999999</v>
      </c>
      <c r="S422" s="230">
        <v>0</v>
      </c>
      <c r="T422" s="231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32" t="s">
        <v>175</v>
      </c>
      <c r="AT422" s="232" t="s">
        <v>279</v>
      </c>
      <c r="AU422" s="232" t="s">
        <v>86</v>
      </c>
      <c r="AY422" s="18" t="s">
        <v>128</v>
      </c>
      <c r="BE422" s="233">
        <f>IF(N422="základní",J422,0)</f>
        <v>0</v>
      </c>
      <c r="BF422" s="233">
        <f>IF(N422="snížená",J422,0)</f>
        <v>0</v>
      </c>
      <c r="BG422" s="233">
        <f>IF(N422="zákl. přenesená",J422,0)</f>
        <v>0</v>
      </c>
      <c r="BH422" s="233">
        <f>IF(N422="sníž. přenesená",J422,0)</f>
        <v>0</v>
      </c>
      <c r="BI422" s="233">
        <f>IF(N422="nulová",J422,0)</f>
        <v>0</v>
      </c>
      <c r="BJ422" s="18" t="s">
        <v>84</v>
      </c>
      <c r="BK422" s="233">
        <f>ROUND(I422*H422,2)</f>
        <v>0</v>
      </c>
      <c r="BL422" s="18" t="s">
        <v>135</v>
      </c>
      <c r="BM422" s="232" t="s">
        <v>1346</v>
      </c>
    </row>
    <row r="423" s="14" customFormat="1">
      <c r="A423" s="14"/>
      <c r="B423" s="245"/>
      <c r="C423" s="246"/>
      <c r="D423" s="236" t="s">
        <v>137</v>
      </c>
      <c r="E423" s="247" t="s">
        <v>1</v>
      </c>
      <c r="F423" s="248" t="s">
        <v>84</v>
      </c>
      <c r="G423" s="246"/>
      <c r="H423" s="249">
        <v>1</v>
      </c>
      <c r="I423" s="250"/>
      <c r="J423" s="246"/>
      <c r="K423" s="246"/>
      <c r="L423" s="251"/>
      <c r="M423" s="252"/>
      <c r="N423" s="253"/>
      <c r="O423" s="253"/>
      <c r="P423" s="253"/>
      <c r="Q423" s="253"/>
      <c r="R423" s="253"/>
      <c r="S423" s="253"/>
      <c r="T423" s="254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5" t="s">
        <v>137</v>
      </c>
      <c r="AU423" s="255" t="s">
        <v>86</v>
      </c>
      <c r="AV423" s="14" t="s">
        <v>86</v>
      </c>
      <c r="AW423" s="14" t="s">
        <v>32</v>
      </c>
      <c r="AX423" s="14" t="s">
        <v>84</v>
      </c>
      <c r="AY423" s="255" t="s">
        <v>128</v>
      </c>
    </row>
    <row r="424" s="14" customFormat="1">
      <c r="A424" s="14"/>
      <c r="B424" s="245"/>
      <c r="C424" s="246"/>
      <c r="D424" s="236" t="s">
        <v>137</v>
      </c>
      <c r="E424" s="246"/>
      <c r="F424" s="248" t="s">
        <v>1347</v>
      </c>
      <c r="G424" s="246"/>
      <c r="H424" s="249">
        <v>1.0149999999999999</v>
      </c>
      <c r="I424" s="250"/>
      <c r="J424" s="246"/>
      <c r="K424" s="246"/>
      <c r="L424" s="251"/>
      <c r="M424" s="252"/>
      <c r="N424" s="253"/>
      <c r="O424" s="253"/>
      <c r="P424" s="253"/>
      <c r="Q424" s="253"/>
      <c r="R424" s="253"/>
      <c r="S424" s="253"/>
      <c r="T424" s="254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5" t="s">
        <v>137</v>
      </c>
      <c r="AU424" s="255" t="s">
        <v>86</v>
      </c>
      <c r="AV424" s="14" t="s">
        <v>86</v>
      </c>
      <c r="AW424" s="14" t="s">
        <v>4</v>
      </c>
      <c r="AX424" s="14" t="s">
        <v>84</v>
      </c>
      <c r="AY424" s="255" t="s">
        <v>128</v>
      </c>
    </row>
    <row r="425" s="2" customFormat="1" ht="24.15" customHeight="1">
      <c r="A425" s="39"/>
      <c r="B425" s="40"/>
      <c r="C425" s="220" t="s">
        <v>798</v>
      </c>
      <c r="D425" s="220" t="s">
        <v>131</v>
      </c>
      <c r="E425" s="221" t="s">
        <v>830</v>
      </c>
      <c r="F425" s="222" t="s">
        <v>831</v>
      </c>
      <c r="G425" s="223" t="s">
        <v>367</v>
      </c>
      <c r="H425" s="224">
        <v>7</v>
      </c>
      <c r="I425" s="225"/>
      <c r="J425" s="226">
        <f>ROUND(I425*H425,2)</f>
        <v>0</v>
      </c>
      <c r="K425" s="227"/>
      <c r="L425" s="45"/>
      <c r="M425" s="228" t="s">
        <v>1</v>
      </c>
      <c r="N425" s="229" t="s">
        <v>41</v>
      </c>
      <c r="O425" s="92"/>
      <c r="P425" s="230">
        <f>O425*H425</f>
        <v>0</v>
      </c>
      <c r="Q425" s="230">
        <v>0.34089999999999998</v>
      </c>
      <c r="R425" s="230">
        <f>Q425*H425</f>
        <v>2.3862999999999999</v>
      </c>
      <c r="S425" s="230">
        <v>0</v>
      </c>
      <c r="T425" s="231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32" t="s">
        <v>135</v>
      </c>
      <c r="AT425" s="232" t="s">
        <v>131</v>
      </c>
      <c r="AU425" s="232" t="s">
        <v>86</v>
      </c>
      <c r="AY425" s="18" t="s">
        <v>128</v>
      </c>
      <c r="BE425" s="233">
        <f>IF(N425="základní",J425,0)</f>
        <v>0</v>
      </c>
      <c r="BF425" s="233">
        <f>IF(N425="snížená",J425,0)</f>
        <v>0</v>
      </c>
      <c r="BG425" s="233">
        <f>IF(N425="zákl. přenesená",J425,0)</f>
        <v>0</v>
      </c>
      <c r="BH425" s="233">
        <f>IF(N425="sníž. přenesená",J425,0)</f>
        <v>0</v>
      </c>
      <c r="BI425" s="233">
        <f>IF(N425="nulová",J425,0)</f>
        <v>0</v>
      </c>
      <c r="BJ425" s="18" t="s">
        <v>84</v>
      </c>
      <c r="BK425" s="233">
        <f>ROUND(I425*H425,2)</f>
        <v>0</v>
      </c>
      <c r="BL425" s="18" t="s">
        <v>135</v>
      </c>
      <c r="BM425" s="232" t="s">
        <v>1348</v>
      </c>
    </row>
    <row r="426" s="14" customFormat="1">
      <c r="A426" s="14"/>
      <c r="B426" s="245"/>
      <c r="C426" s="246"/>
      <c r="D426" s="236" t="s">
        <v>137</v>
      </c>
      <c r="E426" s="247" t="s">
        <v>1</v>
      </c>
      <c r="F426" s="248" t="s">
        <v>170</v>
      </c>
      <c r="G426" s="246"/>
      <c r="H426" s="249">
        <v>7</v>
      </c>
      <c r="I426" s="250"/>
      <c r="J426" s="246"/>
      <c r="K426" s="246"/>
      <c r="L426" s="251"/>
      <c r="M426" s="252"/>
      <c r="N426" s="253"/>
      <c r="O426" s="253"/>
      <c r="P426" s="253"/>
      <c r="Q426" s="253"/>
      <c r="R426" s="253"/>
      <c r="S426" s="253"/>
      <c r="T426" s="254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5" t="s">
        <v>137</v>
      </c>
      <c r="AU426" s="255" t="s">
        <v>86</v>
      </c>
      <c r="AV426" s="14" t="s">
        <v>86</v>
      </c>
      <c r="AW426" s="14" t="s">
        <v>32</v>
      </c>
      <c r="AX426" s="14" t="s">
        <v>84</v>
      </c>
      <c r="AY426" s="255" t="s">
        <v>128</v>
      </c>
    </row>
    <row r="427" s="2" customFormat="1" ht="24.15" customHeight="1">
      <c r="A427" s="39"/>
      <c r="B427" s="40"/>
      <c r="C427" s="220" t="s">
        <v>330</v>
      </c>
      <c r="D427" s="220" t="s">
        <v>131</v>
      </c>
      <c r="E427" s="221" t="s">
        <v>834</v>
      </c>
      <c r="F427" s="222" t="s">
        <v>835</v>
      </c>
      <c r="G427" s="223" t="s">
        <v>367</v>
      </c>
      <c r="H427" s="224">
        <v>10</v>
      </c>
      <c r="I427" s="225"/>
      <c r="J427" s="226">
        <f>ROUND(I427*H427,2)</f>
        <v>0</v>
      </c>
      <c r="K427" s="227"/>
      <c r="L427" s="45"/>
      <c r="M427" s="228" t="s">
        <v>1</v>
      </c>
      <c r="N427" s="229" t="s">
        <v>41</v>
      </c>
      <c r="O427" s="92"/>
      <c r="P427" s="230">
        <f>O427*H427</f>
        <v>0</v>
      </c>
      <c r="Q427" s="230">
        <v>0.12526000000000001</v>
      </c>
      <c r="R427" s="230">
        <f>Q427*H427</f>
        <v>1.2526000000000002</v>
      </c>
      <c r="S427" s="230">
        <v>0</v>
      </c>
      <c r="T427" s="231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32" t="s">
        <v>135</v>
      </c>
      <c r="AT427" s="232" t="s">
        <v>131</v>
      </c>
      <c r="AU427" s="232" t="s">
        <v>86</v>
      </c>
      <c r="AY427" s="18" t="s">
        <v>128</v>
      </c>
      <c r="BE427" s="233">
        <f>IF(N427="základní",J427,0)</f>
        <v>0</v>
      </c>
      <c r="BF427" s="233">
        <f>IF(N427="snížená",J427,0)</f>
        <v>0</v>
      </c>
      <c r="BG427" s="233">
        <f>IF(N427="zákl. přenesená",J427,0)</f>
        <v>0</v>
      </c>
      <c r="BH427" s="233">
        <f>IF(N427="sníž. přenesená",J427,0)</f>
        <v>0</v>
      </c>
      <c r="BI427" s="233">
        <f>IF(N427="nulová",J427,0)</f>
        <v>0</v>
      </c>
      <c r="BJ427" s="18" t="s">
        <v>84</v>
      </c>
      <c r="BK427" s="233">
        <f>ROUND(I427*H427,2)</f>
        <v>0</v>
      </c>
      <c r="BL427" s="18" t="s">
        <v>135</v>
      </c>
      <c r="BM427" s="232" t="s">
        <v>1349</v>
      </c>
    </row>
    <row r="428" s="14" customFormat="1">
      <c r="A428" s="14"/>
      <c r="B428" s="245"/>
      <c r="C428" s="246"/>
      <c r="D428" s="236" t="s">
        <v>137</v>
      </c>
      <c r="E428" s="247" t="s">
        <v>1</v>
      </c>
      <c r="F428" s="248" t="s">
        <v>1350</v>
      </c>
      <c r="G428" s="246"/>
      <c r="H428" s="249">
        <v>10</v>
      </c>
      <c r="I428" s="250"/>
      <c r="J428" s="246"/>
      <c r="K428" s="246"/>
      <c r="L428" s="251"/>
      <c r="M428" s="252"/>
      <c r="N428" s="253"/>
      <c r="O428" s="253"/>
      <c r="P428" s="253"/>
      <c r="Q428" s="253"/>
      <c r="R428" s="253"/>
      <c r="S428" s="253"/>
      <c r="T428" s="254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55" t="s">
        <v>137</v>
      </c>
      <c r="AU428" s="255" t="s">
        <v>86</v>
      </c>
      <c r="AV428" s="14" t="s">
        <v>86</v>
      </c>
      <c r="AW428" s="14" t="s">
        <v>32</v>
      </c>
      <c r="AX428" s="14" t="s">
        <v>84</v>
      </c>
      <c r="AY428" s="255" t="s">
        <v>128</v>
      </c>
    </row>
    <row r="429" s="2" customFormat="1" ht="21.75" customHeight="1">
      <c r="A429" s="39"/>
      <c r="B429" s="40"/>
      <c r="C429" s="270" t="s">
        <v>805</v>
      </c>
      <c r="D429" s="270" t="s">
        <v>279</v>
      </c>
      <c r="E429" s="271" t="s">
        <v>838</v>
      </c>
      <c r="F429" s="272" t="s">
        <v>839</v>
      </c>
      <c r="G429" s="273" t="s">
        <v>367</v>
      </c>
      <c r="H429" s="274">
        <v>10</v>
      </c>
      <c r="I429" s="275"/>
      <c r="J429" s="276">
        <f>ROUND(I429*H429,2)</f>
        <v>0</v>
      </c>
      <c r="K429" s="277"/>
      <c r="L429" s="278"/>
      <c r="M429" s="279" t="s">
        <v>1</v>
      </c>
      <c r="N429" s="280" t="s">
        <v>41</v>
      </c>
      <c r="O429" s="92"/>
      <c r="P429" s="230">
        <f>O429*H429</f>
        <v>0</v>
      </c>
      <c r="Q429" s="230">
        <v>0.17499999999999999</v>
      </c>
      <c r="R429" s="230">
        <f>Q429*H429</f>
        <v>1.75</v>
      </c>
      <c r="S429" s="230">
        <v>0</v>
      </c>
      <c r="T429" s="231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32" t="s">
        <v>175</v>
      </c>
      <c r="AT429" s="232" t="s">
        <v>279</v>
      </c>
      <c r="AU429" s="232" t="s">
        <v>86</v>
      </c>
      <c r="AY429" s="18" t="s">
        <v>128</v>
      </c>
      <c r="BE429" s="233">
        <f>IF(N429="základní",J429,0)</f>
        <v>0</v>
      </c>
      <c r="BF429" s="233">
        <f>IF(N429="snížená",J429,0)</f>
        <v>0</v>
      </c>
      <c r="BG429" s="233">
        <f>IF(N429="zákl. přenesená",J429,0)</f>
        <v>0</v>
      </c>
      <c r="BH429" s="233">
        <f>IF(N429="sníž. přenesená",J429,0)</f>
        <v>0</v>
      </c>
      <c r="BI429" s="233">
        <f>IF(N429="nulová",J429,0)</f>
        <v>0</v>
      </c>
      <c r="BJ429" s="18" t="s">
        <v>84</v>
      </c>
      <c r="BK429" s="233">
        <f>ROUND(I429*H429,2)</f>
        <v>0</v>
      </c>
      <c r="BL429" s="18" t="s">
        <v>135</v>
      </c>
      <c r="BM429" s="232" t="s">
        <v>1351</v>
      </c>
    </row>
    <row r="430" s="14" customFormat="1">
      <c r="A430" s="14"/>
      <c r="B430" s="245"/>
      <c r="C430" s="246"/>
      <c r="D430" s="236" t="s">
        <v>137</v>
      </c>
      <c r="E430" s="247" t="s">
        <v>1</v>
      </c>
      <c r="F430" s="248" t="s">
        <v>187</v>
      </c>
      <c r="G430" s="246"/>
      <c r="H430" s="249">
        <v>10</v>
      </c>
      <c r="I430" s="250"/>
      <c r="J430" s="246"/>
      <c r="K430" s="246"/>
      <c r="L430" s="251"/>
      <c r="M430" s="252"/>
      <c r="N430" s="253"/>
      <c r="O430" s="253"/>
      <c r="P430" s="253"/>
      <c r="Q430" s="253"/>
      <c r="R430" s="253"/>
      <c r="S430" s="253"/>
      <c r="T430" s="254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5" t="s">
        <v>137</v>
      </c>
      <c r="AU430" s="255" t="s">
        <v>86</v>
      </c>
      <c r="AV430" s="14" t="s">
        <v>86</v>
      </c>
      <c r="AW430" s="14" t="s">
        <v>32</v>
      </c>
      <c r="AX430" s="14" t="s">
        <v>84</v>
      </c>
      <c r="AY430" s="255" t="s">
        <v>128</v>
      </c>
    </row>
    <row r="431" s="2" customFormat="1" ht="24.15" customHeight="1">
      <c r="A431" s="39"/>
      <c r="B431" s="40"/>
      <c r="C431" s="220" t="s">
        <v>811</v>
      </c>
      <c r="D431" s="220" t="s">
        <v>131</v>
      </c>
      <c r="E431" s="221" t="s">
        <v>842</v>
      </c>
      <c r="F431" s="222" t="s">
        <v>843</v>
      </c>
      <c r="G431" s="223" t="s">
        <v>367</v>
      </c>
      <c r="H431" s="224">
        <v>10</v>
      </c>
      <c r="I431" s="225"/>
      <c r="J431" s="226">
        <f>ROUND(I431*H431,2)</f>
        <v>0</v>
      </c>
      <c r="K431" s="227"/>
      <c r="L431" s="45"/>
      <c r="M431" s="228" t="s">
        <v>1</v>
      </c>
      <c r="N431" s="229" t="s">
        <v>41</v>
      </c>
      <c r="O431" s="92"/>
      <c r="P431" s="230">
        <f>O431*H431</f>
        <v>0</v>
      </c>
      <c r="Q431" s="230">
        <v>0.030759999999999999</v>
      </c>
      <c r="R431" s="230">
        <f>Q431*H431</f>
        <v>0.30759999999999998</v>
      </c>
      <c r="S431" s="230">
        <v>0</v>
      </c>
      <c r="T431" s="231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32" t="s">
        <v>135</v>
      </c>
      <c r="AT431" s="232" t="s">
        <v>131</v>
      </c>
      <c r="AU431" s="232" t="s">
        <v>86</v>
      </c>
      <c r="AY431" s="18" t="s">
        <v>128</v>
      </c>
      <c r="BE431" s="233">
        <f>IF(N431="základní",J431,0)</f>
        <v>0</v>
      </c>
      <c r="BF431" s="233">
        <f>IF(N431="snížená",J431,0)</f>
        <v>0</v>
      </c>
      <c r="BG431" s="233">
        <f>IF(N431="zákl. přenesená",J431,0)</f>
        <v>0</v>
      </c>
      <c r="BH431" s="233">
        <f>IF(N431="sníž. přenesená",J431,0)</f>
        <v>0</v>
      </c>
      <c r="BI431" s="233">
        <f>IF(N431="nulová",J431,0)</f>
        <v>0</v>
      </c>
      <c r="BJ431" s="18" t="s">
        <v>84</v>
      </c>
      <c r="BK431" s="233">
        <f>ROUND(I431*H431,2)</f>
        <v>0</v>
      </c>
      <c r="BL431" s="18" t="s">
        <v>135</v>
      </c>
      <c r="BM431" s="232" t="s">
        <v>1352</v>
      </c>
    </row>
    <row r="432" s="14" customFormat="1">
      <c r="A432" s="14"/>
      <c r="B432" s="245"/>
      <c r="C432" s="246"/>
      <c r="D432" s="236" t="s">
        <v>137</v>
      </c>
      <c r="E432" s="247" t="s">
        <v>1</v>
      </c>
      <c r="F432" s="248" t="s">
        <v>1350</v>
      </c>
      <c r="G432" s="246"/>
      <c r="H432" s="249">
        <v>10</v>
      </c>
      <c r="I432" s="250"/>
      <c r="J432" s="246"/>
      <c r="K432" s="246"/>
      <c r="L432" s="251"/>
      <c r="M432" s="252"/>
      <c r="N432" s="253"/>
      <c r="O432" s="253"/>
      <c r="P432" s="253"/>
      <c r="Q432" s="253"/>
      <c r="R432" s="253"/>
      <c r="S432" s="253"/>
      <c r="T432" s="254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5" t="s">
        <v>137</v>
      </c>
      <c r="AU432" s="255" t="s">
        <v>86</v>
      </c>
      <c r="AV432" s="14" t="s">
        <v>86</v>
      </c>
      <c r="AW432" s="14" t="s">
        <v>32</v>
      </c>
      <c r="AX432" s="14" t="s">
        <v>84</v>
      </c>
      <c r="AY432" s="255" t="s">
        <v>128</v>
      </c>
    </row>
    <row r="433" s="2" customFormat="1" ht="24.15" customHeight="1">
      <c r="A433" s="39"/>
      <c r="B433" s="40"/>
      <c r="C433" s="270" t="s">
        <v>815</v>
      </c>
      <c r="D433" s="270" t="s">
        <v>279</v>
      </c>
      <c r="E433" s="271" t="s">
        <v>846</v>
      </c>
      <c r="F433" s="272" t="s">
        <v>847</v>
      </c>
      <c r="G433" s="273" t="s">
        <v>367</v>
      </c>
      <c r="H433" s="274">
        <v>10</v>
      </c>
      <c r="I433" s="275"/>
      <c r="J433" s="276">
        <f>ROUND(I433*H433,2)</f>
        <v>0</v>
      </c>
      <c r="K433" s="277"/>
      <c r="L433" s="278"/>
      <c r="M433" s="279" t="s">
        <v>1</v>
      </c>
      <c r="N433" s="280" t="s">
        <v>41</v>
      </c>
      <c r="O433" s="92"/>
      <c r="P433" s="230">
        <f>O433*H433</f>
        <v>0</v>
      </c>
      <c r="Q433" s="230">
        <v>0.155</v>
      </c>
      <c r="R433" s="230">
        <f>Q433*H433</f>
        <v>1.55</v>
      </c>
      <c r="S433" s="230">
        <v>0</v>
      </c>
      <c r="T433" s="231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32" t="s">
        <v>175</v>
      </c>
      <c r="AT433" s="232" t="s">
        <v>279</v>
      </c>
      <c r="AU433" s="232" t="s">
        <v>86</v>
      </c>
      <c r="AY433" s="18" t="s">
        <v>128</v>
      </c>
      <c r="BE433" s="233">
        <f>IF(N433="základní",J433,0)</f>
        <v>0</v>
      </c>
      <c r="BF433" s="233">
        <f>IF(N433="snížená",J433,0)</f>
        <v>0</v>
      </c>
      <c r="BG433" s="233">
        <f>IF(N433="zákl. přenesená",J433,0)</f>
        <v>0</v>
      </c>
      <c r="BH433" s="233">
        <f>IF(N433="sníž. přenesená",J433,0)</f>
        <v>0</v>
      </c>
      <c r="BI433" s="233">
        <f>IF(N433="nulová",J433,0)</f>
        <v>0</v>
      </c>
      <c r="BJ433" s="18" t="s">
        <v>84</v>
      </c>
      <c r="BK433" s="233">
        <f>ROUND(I433*H433,2)</f>
        <v>0</v>
      </c>
      <c r="BL433" s="18" t="s">
        <v>135</v>
      </c>
      <c r="BM433" s="232" t="s">
        <v>1353</v>
      </c>
    </row>
    <row r="434" s="14" customFormat="1">
      <c r="A434" s="14"/>
      <c r="B434" s="245"/>
      <c r="C434" s="246"/>
      <c r="D434" s="236" t="s">
        <v>137</v>
      </c>
      <c r="E434" s="247" t="s">
        <v>1</v>
      </c>
      <c r="F434" s="248" t="s">
        <v>187</v>
      </c>
      <c r="G434" s="246"/>
      <c r="H434" s="249">
        <v>10</v>
      </c>
      <c r="I434" s="250"/>
      <c r="J434" s="246"/>
      <c r="K434" s="246"/>
      <c r="L434" s="251"/>
      <c r="M434" s="252"/>
      <c r="N434" s="253"/>
      <c r="O434" s="253"/>
      <c r="P434" s="253"/>
      <c r="Q434" s="253"/>
      <c r="R434" s="253"/>
      <c r="S434" s="253"/>
      <c r="T434" s="254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5" t="s">
        <v>137</v>
      </c>
      <c r="AU434" s="255" t="s">
        <v>86</v>
      </c>
      <c r="AV434" s="14" t="s">
        <v>86</v>
      </c>
      <c r="AW434" s="14" t="s">
        <v>32</v>
      </c>
      <c r="AX434" s="14" t="s">
        <v>84</v>
      </c>
      <c r="AY434" s="255" t="s">
        <v>128</v>
      </c>
    </row>
    <row r="435" s="2" customFormat="1" ht="24.15" customHeight="1">
      <c r="A435" s="39"/>
      <c r="B435" s="40"/>
      <c r="C435" s="220" t="s">
        <v>823</v>
      </c>
      <c r="D435" s="220" t="s">
        <v>131</v>
      </c>
      <c r="E435" s="221" t="s">
        <v>850</v>
      </c>
      <c r="F435" s="222" t="s">
        <v>851</v>
      </c>
      <c r="G435" s="223" t="s">
        <v>367</v>
      </c>
      <c r="H435" s="224">
        <v>10</v>
      </c>
      <c r="I435" s="225"/>
      <c r="J435" s="226">
        <f>ROUND(I435*H435,2)</f>
        <v>0</v>
      </c>
      <c r="K435" s="227"/>
      <c r="L435" s="45"/>
      <c r="M435" s="228" t="s">
        <v>1</v>
      </c>
      <c r="N435" s="229" t="s">
        <v>41</v>
      </c>
      <c r="O435" s="92"/>
      <c r="P435" s="230">
        <f>O435*H435</f>
        <v>0</v>
      </c>
      <c r="Q435" s="230">
        <v>0.030759999999999999</v>
      </c>
      <c r="R435" s="230">
        <f>Q435*H435</f>
        <v>0.30759999999999998</v>
      </c>
      <c r="S435" s="230">
        <v>0</v>
      </c>
      <c r="T435" s="231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32" t="s">
        <v>135</v>
      </c>
      <c r="AT435" s="232" t="s">
        <v>131</v>
      </c>
      <c r="AU435" s="232" t="s">
        <v>86</v>
      </c>
      <c r="AY435" s="18" t="s">
        <v>128</v>
      </c>
      <c r="BE435" s="233">
        <f>IF(N435="základní",J435,0)</f>
        <v>0</v>
      </c>
      <c r="BF435" s="233">
        <f>IF(N435="snížená",J435,0)</f>
        <v>0</v>
      </c>
      <c r="BG435" s="233">
        <f>IF(N435="zákl. přenesená",J435,0)</f>
        <v>0</v>
      </c>
      <c r="BH435" s="233">
        <f>IF(N435="sníž. přenesená",J435,0)</f>
        <v>0</v>
      </c>
      <c r="BI435" s="233">
        <f>IF(N435="nulová",J435,0)</f>
        <v>0</v>
      </c>
      <c r="BJ435" s="18" t="s">
        <v>84</v>
      </c>
      <c r="BK435" s="233">
        <f>ROUND(I435*H435,2)</f>
        <v>0</v>
      </c>
      <c r="BL435" s="18" t="s">
        <v>135</v>
      </c>
      <c r="BM435" s="232" t="s">
        <v>1354</v>
      </c>
    </row>
    <row r="436" s="14" customFormat="1">
      <c r="A436" s="14"/>
      <c r="B436" s="245"/>
      <c r="C436" s="246"/>
      <c r="D436" s="236" t="s">
        <v>137</v>
      </c>
      <c r="E436" s="247" t="s">
        <v>1</v>
      </c>
      <c r="F436" s="248" t="s">
        <v>1350</v>
      </c>
      <c r="G436" s="246"/>
      <c r="H436" s="249">
        <v>10</v>
      </c>
      <c r="I436" s="250"/>
      <c r="J436" s="246"/>
      <c r="K436" s="246"/>
      <c r="L436" s="251"/>
      <c r="M436" s="252"/>
      <c r="N436" s="253"/>
      <c r="O436" s="253"/>
      <c r="P436" s="253"/>
      <c r="Q436" s="253"/>
      <c r="R436" s="253"/>
      <c r="S436" s="253"/>
      <c r="T436" s="254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55" t="s">
        <v>137</v>
      </c>
      <c r="AU436" s="255" t="s">
        <v>86</v>
      </c>
      <c r="AV436" s="14" t="s">
        <v>86</v>
      </c>
      <c r="AW436" s="14" t="s">
        <v>32</v>
      </c>
      <c r="AX436" s="14" t="s">
        <v>84</v>
      </c>
      <c r="AY436" s="255" t="s">
        <v>128</v>
      </c>
    </row>
    <row r="437" s="2" customFormat="1" ht="33" customHeight="1">
      <c r="A437" s="39"/>
      <c r="B437" s="40"/>
      <c r="C437" s="270" t="s">
        <v>829</v>
      </c>
      <c r="D437" s="270" t="s">
        <v>279</v>
      </c>
      <c r="E437" s="271" t="s">
        <v>854</v>
      </c>
      <c r="F437" s="272" t="s">
        <v>855</v>
      </c>
      <c r="G437" s="273" t="s">
        <v>367</v>
      </c>
      <c r="H437" s="274">
        <v>10</v>
      </c>
      <c r="I437" s="275"/>
      <c r="J437" s="276">
        <f>ROUND(I437*H437,2)</f>
        <v>0</v>
      </c>
      <c r="K437" s="277"/>
      <c r="L437" s="278"/>
      <c r="M437" s="279" t="s">
        <v>1</v>
      </c>
      <c r="N437" s="280" t="s">
        <v>41</v>
      </c>
      <c r="O437" s="92"/>
      <c r="P437" s="230">
        <f>O437*H437</f>
        <v>0</v>
      </c>
      <c r="Q437" s="230">
        <v>0.17000000000000001</v>
      </c>
      <c r="R437" s="230">
        <f>Q437*H437</f>
        <v>1.7000000000000002</v>
      </c>
      <c r="S437" s="230">
        <v>0</v>
      </c>
      <c r="T437" s="231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32" t="s">
        <v>175</v>
      </c>
      <c r="AT437" s="232" t="s">
        <v>279</v>
      </c>
      <c r="AU437" s="232" t="s">
        <v>86</v>
      </c>
      <c r="AY437" s="18" t="s">
        <v>128</v>
      </c>
      <c r="BE437" s="233">
        <f>IF(N437="základní",J437,0)</f>
        <v>0</v>
      </c>
      <c r="BF437" s="233">
        <f>IF(N437="snížená",J437,0)</f>
        <v>0</v>
      </c>
      <c r="BG437" s="233">
        <f>IF(N437="zákl. přenesená",J437,0)</f>
        <v>0</v>
      </c>
      <c r="BH437" s="233">
        <f>IF(N437="sníž. přenesená",J437,0)</f>
        <v>0</v>
      </c>
      <c r="BI437" s="233">
        <f>IF(N437="nulová",J437,0)</f>
        <v>0</v>
      </c>
      <c r="BJ437" s="18" t="s">
        <v>84</v>
      </c>
      <c r="BK437" s="233">
        <f>ROUND(I437*H437,2)</f>
        <v>0</v>
      </c>
      <c r="BL437" s="18" t="s">
        <v>135</v>
      </c>
      <c r="BM437" s="232" t="s">
        <v>1355</v>
      </c>
    </row>
    <row r="438" s="14" customFormat="1">
      <c r="A438" s="14"/>
      <c r="B438" s="245"/>
      <c r="C438" s="246"/>
      <c r="D438" s="236" t="s">
        <v>137</v>
      </c>
      <c r="E438" s="247" t="s">
        <v>1</v>
      </c>
      <c r="F438" s="248" t="s">
        <v>187</v>
      </c>
      <c r="G438" s="246"/>
      <c r="H438" s="249">
        <v>10</v>
      </c>
      <c r="I438" s="250"/>
      <c r="J438" s="246"/>
      <c r="K438" s="246"/>
      <c r="L438" s="251"/>
      <c r="M438" s="252"/>
      <c r="N438" s="253"/>
      <c r="O438" s="253"/>
      <c r="P438" s="253"/>
      <c r="Q438" s="253"/>
      <c r="R438" s="253"/>
      <c r="S438" s="253"/>
      <c r="T438" s="254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5" t="s">
        <v>137</v>
      </c>
      <c r="AU438" s="255" t="s">
        <v>86</v>
      </c>
      <c r="AV438" s="14" t="s">
        <v>86</v>
      </c>
      <c r="AW438" s="14" t="s">
        <v>32</v>
      </c>
      <c r="AX438" s="14" t="s">
        <v>84</v>
      </c>
      <c r="AY438" s="255" t="s">
        <v>128</v>
      </c>
    </row>
    <row r="439" s="2" customFormat="1" ht="24.15" customHeight="1">
      <c r="A439" s="39"/>
      <c r="B439" s="40"/>
      <c r="C439" s="220" t="s">
        <v>833</v>
      </c>
      <c r="D439" s="220" t="s">
        <v>131</v>
      </c>
      <c r="E439" s="221" t="s">
        <v>858</v>
      </c>
      <c r="F439" s="222" t="s">
        <v>859</v>
      </c>
      <c r="G439" s="223" t="s">
        <v>367</v>
      </c>
      <c r="H439" s="224">
        <v>10</v>
      </c>
      <c r="I439" s="225"/>
      <c r="J439" s="226">
        <f>ROUND(I439*H439,2)</f>
        <v>0</v>
      </c>
      <c r="K439" s="227"/>
      <c r="L439" s="45"/>
      <c r="M439" s="228" t="s">
        <v>1</v>
      </c>
      <c r="N439" s="229" t="s">
        <v>41</v>
      </c>
      <c r="O439" s="92"/>
      <c r="P439" s="230">
        <f>O439*H439</f>
        <v>0</v>
      </c>
      <c r="Q439" s="230">
        <v>0.21734000000000001</v>
      </c>
      <c r="R439" s="230">
        <f>Q439*H439</f>
        <v>2.1734</v>
      </c>
      <c r="S439" s="230">
        <v>0</v>
      </c>
      <c r="T439" s="231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32" t="s">
        <v>135</v>
      </c>
      <c r="AT439" s="232" t="s">
        <v>131</v>
      </c>
      <c r="AU439" s="232" t="s">
        <v>86</v>
      </c>
      <c r="AY439" s="18" t="s">
        <v>128</v>
      </c>
      <c r="BE439" s="233">
        <f>IF(N439="základní",J439,0)</f>
        <v>0</v>
      </c>
      <c r="BF439" s="233">
        <f>IF(N439="snížená",J439,0)</f>
        <v>0</v>
      </c>
      <c r="BG439" s="233">
        <f>IF(N439="zákl. přenesená",J439,0)</f>
        <v>0</v>
      </c>
      <c r="BH439" s="233">
        <f>IF(N439="sníž. přenesená",J439,0)</f>
        <v>0</v>
      </c>
      <c r="BI439" s="233">
        <f>IF(N439="nulová",J439,0)</f>
        <v>0</v>
      </c>
      <c r="BJ439" s="18" t="s">
        <v>84</v>
      </c>
      <c r="BK439" s="233">
        <f>ROUND(I439*H439,2)</f>
        <v>0</v>
      </c>
      <c r="BL439" s="18" t="s">
        <v>135</v>
      </c>
      <c r="BM439" s="232" t="s">
        <v>1356</v>
      </c>
    </row>
    <row r="440" s="14" customFormat="1">
      <c r="A440" s="14"/>
      <c r="B440" s="245"/>
      <c r="C440" s="246"/>
      <c r="D440" s="236" t="s">
        <v>137</v>
      </c>
      <c r="E440" s="247" t="s">
        <v>1</v>
      </c>
      <c r="F440" s="248" t="s">
        <v>1350</v>
      </c>
      <c r="G440" s="246"/>
      <c r="H440" s="249">
        <v>10</v>
      </c>
      <c r="I440" s="250"/>
      <c r="J440" s="246"/>
      <c r="K440" s="246"/>
      <c r="L440" s="251"/>
      <c r="M440" s="252"/>
      <c r="N440" s="253"/>
      <c r="O440" s="253"/>
      <c r="P440" s="253"/>
      <c r="Q440" s="253"/>
      <c r="R440" s="253"/>
      <c r="S440" s="253"/>
      <c r="T440" s="254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5" t="s">
        <v>137</v>
      </c>
      <c r="AU440" s="255" t="s">
        <v>86</v>
      </c>
      <c r="AV440" s="14" t="s">
        <v>86</v>
      </c>
      <c r="AW440" s="14" t="s">
        <v>32</v>
      </c>
      <c r="AX440" s="14" t="s">
        <v>84</v>
      </c>
      <c r="AY440" s="255" t="s">
        <v>128</v>
      </c>
    </row>
    <row r="441" s="2" customFormat="1" ht="16.5" customHeight="1">
      <c r="A441" s="39"/>
      <c r="B441" s="40"/>
      <c r="C441" s="270" t="s">
        <v>837</v>
      </c>
      <c r="D441" s="270" t="s">
        <v>279</v>
      </c>
      <c r="E441" s="271" t="s">
        <v>862</v>
      </c>
      <c r="F441" s="272" t="s">
        <v>863</v>
      </c>
      <c r="G441" s="273" t="s">
        <v>367</v>
      </c>
      <c r="H441" s="274">
        <v>10</v>
      </c>
      <c r="I441" s="275"/>
      <c r="J441" s="276">
        <f>ROUND(I441*H441,2)</f>
        <v>0</v>
      </c>
      <c r="K441" s="277"/>
      <c r="L441" s="278"/>
      <c r="M441" s="279" t="s">
        <v>1</v>
      </c>
      <c r="N441" s="280" t="s">
        <v>41</v>
      </c>
      <c r="O441" s="92"/>
      <c r="P441" s="230">
        <f>O441*H441</f>
        <v>0</v>
      </c>
      <c r="Q441" s="230">
        <v>0.052400000000000002</v>
      </c>
      <c r="R441" s="230">
        <f>Q441*H441</f>
        <v>0.52400000000000002</v>
      </c>
      <c r="S441" s="230">
        <v>0</v>
      </c>
      <c r="T441" s="231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32" t="s">
        <v>175</v>
      </c>
      <c r="AT441" s="232" t="s">
        <v>279</v>
      </c>
      <c r="AU441" s="232" t="s">
        <v>86</v>
      </c>
      <c r="AY441" s="18" t="s">
        <v>128</v>
      </c>
      <c r="BE441" s="233">
        <f>IF(N441="základní",J441,0)</f>
        <v>0</v>
      </c>
      <c r="BF441" s="233">
        <f>IF(N441="snížená",J441,0)</f>
        <v>0</v>
      </c>
      <c r="BG441" s="233">
        <f>IF(N441="zákl. přenesená",J441,0)</f>
        <v>0</v>
      </c>
      <c r="BH441" s="233">
        <f>IF(N441="sníž. přenesená",J441,0)</f>
        <v>0</v>
      </c>
      <c r="BI441" s="233">
        <f>IF(N441="nulová",J441,0)</f>
        <v>0</v>
      </c>
      <c r="BJ441" s="18" t="s">
        <v>84</v>
      </c>
      <c r="BK441" s="233">
        <f>ROUND(I441*H441,2)</f>
        <v>0</v>
      </c>
      <c r="BL441" s="18" t="s">
        <v>135</v>
      </c>
      <c r="BM441" s="232" t="s">
        <v>1357</v>
      </c>
    </row>
    <row r="442" s="14" customFormat="1">
      <c r="A442" s="14"/>
      <c r="B442" s="245"/>
      <c r="C442" s="246"/>
      <c r="D442" s="236" t="s">
        <v>137</v>
      </c>
      <c r="E442" s="247" t="s">
        <v>1</v>
      </c>
      <c r="F442" s="248" t="s">
        <v>187</v>
      </c>
      <c r="G442" s="246"/>
      <c r="H442" s="249">
        <v>10</v>
      </c>
      <c r="I442" s="250"/>
      <c r="J442" s="246"/>
      <c r="K442" s="246"/>
      <c r="L442" s="251"/>
      <c r="M442" s="252"/>
      <c r="N442" s="253"/>
      <c r="O442" s="253"/>
      <c r="P442" s="253"/>
      <c r="Q442" s="253"/>
      <c r="R442" s="253"/>
      <c r="S442" s="253"/>
      <c r="T442" s="254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55" t="s">
        <v>137</v>
      </c>
      <c r="AU442" s="255" t="s">
        <v>86</v>
      </c>
      <c r="AV442" s="14" t="s">
        <v>86</v>
      </c>
      <c r="AW442" s="14" t="s">
        <v>32</v>
      </c>
      <c r="AX442" s="14" t="s">
        <v>84</v>
      </c>
      <c r="AY442" s="255" t="s">
        <v>128</v>
      </c>
    </row>
    <row r="443" s="2" customFormat="1" ht="16.5" customHeight="1">
      <c r="A443" s="39"/>
      <c r="B443" s="40"/>
      <c r="C443" s="270" t="s">
        <v>841</v>
      </c>
      <c r="D443" s="270" t="s">
        <v>279</v>
      </c>
      <c r="E443" s="271" t="s">
        <v>866</v>
      </c>
      <c r="F443" s="272" t="s">
        <v>867</v>
      </c>
      <c r="G443" s="273" t="s">
        <v>367</v>
      </c>
      <c r="H443" s="274">
        <v>10</v>
      </c>
      <c r="I443" s="275"/>
      <c r="J443" s="276">
        <f>ROUND(I443*H443,2)</f>
        <v>0</v>
      </c>
      <c r="K443" s="277"/>
      <c r="L443" s="278"/>
      <c r="M443" s="279" t="s">
        <v>1</v>
      </c>
      <c r="N443" s="280" t="s">
        <v>41</v>
      </c>
      <c r="O443" s="92"/>
      <c r="P443" s="230">
        <f>O443*H443</f>
        <v>0</v>
      </c>
      <c r="Q443" s="230">
        <v>0.0071999999999999998</v>
      </c>
      <c r="R443" s="230">
        <f>Q443*H443</f>
        <v>0.071999999999999995</v>
      </c>
      <c r="S443" s="230">
        <v>0</v>
      </c>
      <c r="T443" s="231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32" t="s">
        <v>175</v>
      </c>
      <c r="AT443" s="232" t="s">
        <v>279</v>
      </c>
      <c r="AU443" s="232" t="s">
        <v>86</v>
      </c>
      <c r="AY443" s="18" t="s">
        <v>128</v>
      </c>
      <c r="BE443" s="233">
        <f>IF(N443="základní",J443,0)</f>
        <v>0</v>
      </c>
      <c r="BF443" s="233">
        <f>IF(N443="snížená",J443,0)</f>
        <v>0</v>
      </c>
      <c r="BG443" s="233">
        <f>IF(N443="zákl. přenesená",J443,0)</f>
        <v>0</v>
      </c>
      <c r="BH443" s="233">
        <f>IF(N443="sníž. přenesená",J443,0)</f>
        <v>0</v>
      </c>
      <c r="BI443" s="233">
        <f>IF(N443="nulová",J443,0)</f>
        <v>0</v>
      </c>
      <c r="BJ443" s="18" t="s">
        <v>84</v>
      </c>
      <c r="BK443" s="233">
        <f>ROUND(I443*H443,2)</f>
        <v>0</v>
      </c>
      <c r="BL443" s="18" t="s">
        <v>135</v>
      </c>
      <c r="BM443" s="232" t="s">
        <v>1358</v>
      </c>
    </row>
    <row r="444" s="14" customFormat="1">
      <c r="A444" s="14"/>
      <c r="B444" s="245"/>
      <c r="C444" s="246"/>
      <c r="D444" s="236" t="s">
        <v>137</v>
      </c>
      <c r="E444" s="247" t="s">
        <v>1</v>
      </c>
      <c r="F444" s="248" t="s">
        <v>187</v>
      </c>
      <c r="G444" s="246"/>
      <c r="H444" s="249">
        <v>10</v>
      </c>
      <c r="I444" s="250"/>
      <c r="J444" s="246"/>
      <c r="K444" s="246"/>
      <c r="L444" s="251"/>
      <c r="M444" s="252"/>
      <c r="N444" s="253"/>
      <c r="O444" s="253"/>
      <c r="P444" s="253"/>
      <c r="Q444" s="253"/>
      <c r="R444" s="253"/>
      <c r="S444" s="253"/>
      <c r="T444" s="254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55" t="s">
        <v>137</v>
      </c>
      <c r="AU444" s="255" t="s">
        <v>86</v>
      </c>
      <c r="AV444" s="14" t="s">
        <v>86</v>
      </c>
      <c r="AW444" s="14" t="s">
        <v>32</v>
      </c>
      <c r="AX444" s="14" t="s">
        <v>84</v>
      </c>
      <c r="AY444" s="255" t="s">
        <v>128</v>
      </c>
    </row>
    <row r="445" s="2" customFormat="1" ht="24.15" customHeight="1">
      <c r="A445" s="39"/>
      <c r="B445" s="40"/>
      <c r="C445" s="220" t="s">
        <v>845</v>
      </c>
      <c r="D445" s="220" t="s">
        <v>131</v>
      </c>
      <c r="E445" s="221" t="s">
        <v>870</v>
      </c>
      <c r="F445" s="222" t="s">
        <v>871</v>
      </c>
      <c r="G445" s="223" t="s">
        <v>367</v>
      </c>
      <c r="H445" s="224">
        <v>2</v>
      </c>
      <c r="I445" s="225"/>
      <c r="J445" s="226">
        <f>ROUND(I445*H445,2)</f>
        <v>0</v>
      </c>
      <c r="K445" s="227"/>
      <c r="L445" s="45"/>
      <c r="M445" s="228" t="s">
        <v>1</v>
      </c>
      <c r="N445" s="229" t="s">
        <v>41</v>
      </c>
      <c r="O445" s="92"/>
      <c r="P445" s="230">
        <f>O445*H445</f>
        <v>0</v>
      </c>
      <c r="Q445" s="230">
        <v>0.00034000000000000002</v>
      </c>
      <c r="R445" s="230">
        <f>Q445*H445</f>
        <v>0.00068000000000000005</v>
      </c>
      <c r="S445" s="230">
        <v>0</v>
      </c>
      <c r="T445" s="231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32" t="s">
        <v>135</v>
      </c>
      <c r="AT445" s="232" t="s">
        <v>131</v>
      </c>
      <c r="AU445" s="232" t="s">
        <v>86</v>
      </c>
      <c r="AY445" s="18" t="s">
        <v>128</v>
      </c>
      <c r="BE445" s="233">
        <f>IF(N445="základní",J445,0)</f>
        <v>0</v>
      </c>
      <c r="BF445" s="233">
        <f>IF(N445="snížená",J445,0)</f>
        <v>0</v>
      </c>
      <c r="BG445" s="233">
        <f>IF(N445="zákl. přenesená",J445,0)</f>
        <v>0</v>
      </c>
      <c r="BH445" s="233">
        <f>IF(N445="sníž. přenesená",J445,0)</f>
        <v>0</v>
      </c>
      <c r="BI445" s="233">
        <f>IF(N445="nulová",J445,0)</f>
        <v>0</v>
      </c>
      <c r="BJ445" s="18" t="s">
        <v>84</v>
      </c>
      <c r="BK445" s="233">
        <f>ROUND(I445*H445,2)</f>
        <v>0</v>
      </c>
      <c r="BL445" s="18" t="s">
        <v>135</v>
      </c>
      <c r="BM445" s="232" t="s">
        <v>1359</v>
      </c>
    </row>
    <row r="446" s="14" customFormat="1">
      <c r="A446" s="14"/>
      <c r="B446" s="245"/>
      <c r="C446" s="246"/>
      <c r="D446" s="236" t="s">
        <v>137</v>
      </c>
      <c r="E446" s="247" t="s">
        <v>1</v>
      </c>
      <c r="F446" s="248" t="s">
        <v>86</v>
      </c>
      <c r="G446" s="246"/>
      <c r="H446" s="249">
        <v>2</v>
      </c>
      <c r="I446" s="250"/>
      <c r="J446" s="246"/>
      <c r="K446" s="246"/>
      <c r="L446" s="251"/>
      <c r="M446" s="252"/>
      <c r="N446" s="253"/>
      <c r="O446" s="253"/>
      <c r="P446" s="253"/>
      <c r="Q446" s="253"/>
      <c r="R446" s="253"/>
      <c r="S446" s="253"/>
      <c r="T446" s="254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5" t="s">
        <v>137</v>
      </c>
      <c r="AU446" s="255" t="s">
        <v>86</v>
      </c>
      <c r="AV446" s="14" t="s">
        <v>86</v>
      </c>
      <c r="AW446" s="14" t="s">
        <v>32</v>
      </c>
      <c r="AX446" s="14" t="s">
        <v>84</v>
      </c>
      <c r="AY446" s="255" t="s">
        <v>128</v>
      </c>
    </row>
    <row r="447" s="2" customFormat="1" ht="24.15" customHeight="1">
      <c r="A447" s="39"/>
      <c r="B447" s="40"/>
      <c r="C447" s="220" t="s">
        <v>849</v>
      </c>
      <c r="D447" s="220" t="s">
        <v>131</v>
      </c>
      <c r="E447" s="221" t="s">
        <v>874</v>
      </c>
      <c r="F447" s="222" t="s">
        <v>875</v>
      </c>
      <c r="G447" s="223" t="s">
        <v>367</v>
      </c>
      <c r="H447" s="224">
        <v>10</v>
      </c>
      <c r="I447" s="225"/>
      <c r="J447" s="226">
        <f>ROUND(I447*H447,2)</f>
        <v>0</v>
      </c>
      <c r="K447" s="227"/>
      <c r="L447" s="45"/>
      <c r="M447" s="228" t="s">
        <v>1</v>
      </c>
      <c r="N447" s="229" t="s">
        <v>41</v>
      </c>
      <c r="O447" s="92"/>
      <c r="P447" s="230">
        <f>O447*H447</f>
        <v>0</v>
      </c>
      <c r="Q447" s="230">
        <v>0</v>
      </c>
      <c r="R447" s="230">
        <f>Q447*H447</f>
        <v>0</v>
      </c>
      <c r="S447" s="230">
        <v>0.050000000000000003</v>
      </c>
      <c r="T447" s="231">
        <f>S447*H447</f>
        <v>0.5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32" t="s">
        <v>135</v>
      </c>
      <c r="AT447" s="232" t="s">
        <v>131</v>
      </c>
      <c r="AU447" s="232" t="s">
        <v>86</v>
      </c>
      <c r="AY447" s="18" t="s">
        <v>128</v>
      </c>
      <c r="BE447" s="233">
        <f>IF(N447="základní",J447,0)</f>
        <v>0</v>
      </c>
      <c r="BF447" s="233">
        <f>IF(N447="snížená",J447,0)</f>
        <v>0</v>
      </c>
      <c r="BG447" s="233">
        <f>IF(N447="zákl. přenesená",J447,0)</f>
        <v>0</v>
      </c>
      <c r="BH447" s="233">
        <f>IF(N447="sníž. přenesená",J447,0)</f>
        <v>0</v>
      </c>
      <c r="BI447" s="233">
        <f>IF(N447="nulová",J447,0)</f>
        <v>0</v>
      </c>
      <c r="BJ447" s="18" t="s">
        <v>84</v>
      </c>
      <c r="BK447" s="233">
        <f>ROUND(I447*H447,2)</f>
        <v>0</v>
      </c>
      <c r="BL447" s="18" t="s">
        <v>135</v>
      </c>
      <c r="BM447" s="232" t="s">
        <v>1360</v>
      </c>
    </row>
    <row r="448" s="13" customFormat="1">
      <c r="A448" s="13"/>
      <c r="B448" s="234"/>
      <c r="C448" s="235"/>
      <c r="D448" s="236" t="s">
        <v>137</v>
      </c>
      <c r="E448" s="237" t="s">
        <v>1</v>
      </c>
      <c r="F448" s="238" t="s">
        <v>877</v>
      </c>
      <c r="G448" s="235"/>
      <c r="H448" s="237" t="s">
        <v>1</v>
      </c>
      <c r="I448" s="239"/>
      <c r="J448" s="235"/>
      <c r="K448" s="235"/>
      <c r="L448" s="240"/>
      <c r="M448" s="241"/>
      <c r="N448" s="242"/>
      <c r="O448" s="242"/>
      <c r="P448" s="242"/>
      <c r="Q448" s="242"/>
      <c r="R448" s="242"/>
      <c r="S448" s="242"/>
      <c r="T448" s="243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4" t="s">
        <v>137</v>
      </c>
      <c r="AU448" s="244" t="s">
        <v>86</v>
      </c>
      <c r="AV448" s="13" t="s">
        <v>84</v>
      </c>
      <c r="AW448" s="13" t="s">
        <v>32</v>
      </c>
      <c r="AX448" s="13" t="s">
        <v>76</v>
      </c>
      <c r="AY448" s="244" t="s">
        <v>128</v>
      </c>
    </row>
    <row r="449" s="14" customFormat="1">
      <c r="A449" s="14"/>
      <c r="B449" s="245"/>
      <c r="C449" s="246"/>
      <c r="D449" s="236" t="s">
        <v>137</v>
      </c>
      <c r="E449" s="247" t="s">
        <v>1</v>
      </c>
      <c r="F449" s="248" t="s">
        <v>187</v>
      </c>
      <c r="G449" s="246"/>
      <c r="H449" s="249">
        <v>10</v>
      </c>
      <c r="I449" s="250"/>
      <c r="J449" s="246"/>
      <c r="K449" s="246"/>
      <c r="L449" s="251"/>
      <c r="M449" s="252"/>
      <c r="N449" s="253"/>
      <c r="O449" s="253"/>
      <c r="P449" s="253"/>
      <c r="Q449" s="253"/>
      <c r="R449" s="253"/>
      <c r="S449" s="253"/>
      <c r="T449" s="254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5" t="s">
        <v>137</v>
      </c>
      <c r="AU449" s="255" t="s">
        <v>86</v>
      </c>
      <c r="AV449" s="14" t="s">
        <v>86</v>
      </c>
      <c r="AW449" s="14" t="s">
        <v>32</v>
      </c>
      <c r="AX449" s="14" t="s">
        <v>84</v>
      </c>
      <c r="AY449" s="255" t="s">
        <v>128</v>
      </c>
    </row>
    <row r="450" s="2" customFormat="1" ht="37.8" customHeight="1">
      <c r="A450" s="39"/>
      <c r="B450" s="40"/>
      <c r="C450" s="220" t="s">
        <v>853</v>
      </c>
      <c r="D450" s="220" t="s">
        <v>131</v>
      </c>
      <c r="E450" s="221" t="s">
        <v>879</v>
      </c>
      <c r="F450" s="222" t="s">
        <v>880</v>
      </c>
      <c r="G450" s="223" t="s">
        <v>367</v>
      </c>
      <c r="H450" s="224">
        <v>10</v>
      </c>
      <c r="I450" s="225"/>
      <c r="J450" s="226">
        <f>ROUND(I450*H450,2)</f>
        <v>0</v>
      </c>
      <c r="K450" s="227"/>
      <c r="L450" s="45"/>
      <c r="M450" s="228" t="s">
        <v>1</v>
      </c>
      <c r="N450" s="229" t="s">
        <v>41</v>
      </c>
      <c r="O450" s="92"/>
      <c r="P450" s="230">
        <f>O450*H450</f>
        <v>0</v>
      </c>
      <c r="Q450" s="230">
        <v>0</v>
      </c>
      <c r="R450" s="230">
        <f>Q450*H450</f>
        <v>0</v>
      </c>
      <c r="S450" s="230">
        <v>0</v>
      </c>
      <c r="T450" s="231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32" t="s">
        <v>135</v>
      </c>
      <c r="AT450" s="232" t="s">
        <v>131</v>
      </c>
      <c r="AU450" s="232" t="s">
        <v>86</v>
      </c>
      <c r="AY450" s="18" t="s">
        <v>128</v>
      </c>
      <c r="BE450" s="233">
        <f>IF(N450="základní",J450,0)</f>
        <v>0</v>
      </c>
      <c r="BF450" s="233">
        <f>IF(N450="snížená",J450,0)</f>
        <v>0</v>
      </c>
      <c r="BG450" s="233">
        <f>IF(N450="zákl. přenesená",J450,0)</f>
        <v>0</v>
      </c>
      <c r="BH450" s="233">
        <f>IF(N450="sníž. přenesená",J450,0)</f>
        <v>0</v>
      </c>
      <c r="BI450" s="233">
        <f>IF(N450="nulová",J450,0)</f>
        <v>0</v>
      </c>
      <c r="BJ450" s="18" t="s">
        <v>84</v>
      </c>
      <c r="BK450" s="233">
        <f>ROUND(I450*H450,2)</f>
        <v>0</v>
      </c>
      <c r="BL450" s="18" t="s">
        <v>135</v>
      </c>
      <c r="BM450" s="232" t="s">
        <v>1361</v>
      </c>
    </row>
    <row r="451" s="14" customFormat="1">
      <c r="A451" s="14"/>
      <c r="B451" s="245"/>
      <c r="C451" s="246"/>
      <c r="D451" s="236" t="s">
        <v>137</v>
      </c>
      <c r="E451" s="247" t="s">
        <v>1</v>
      </c>
      <c r="F451" s="248" t="s">
        <v>187</v>
      </c>
      <c r="G451" s="246"/>
      <c r="H451" s="249">
        <v>10</v>
      </c>
      <c r="I451" s="250"/>
      <c r="J451" s="246"/>
      <c r="K451" s="246"/>
      <c r="L451" s="251"/>
      <c r="M451" s="252"/>
      <c r="N451" s="253"/>
      <c r="O451" s="253"/>
      <c r="P451" s="253"/>
      <c r="Q451" s="253"/>
      <c r="R451" s="253"/>
      <c r="S451" s="253"/>
      <c r="T451" s="254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55" t="s">
        <v>137</v>
      </c>
      <c r="AU451" s="255" t="s">
        <v>86</v>
      </c>
      <c r="AV451" s="14" t="s">
        <v>86</v>
      </c>
      <c r="AW451" s="14" t="s">
        <v>32</v>
      </c>
      <c r="AX451" s="14" t="s">
        <v>84</v>
      </c>
      <c r="AY451" s="255" t="s">
        <v>128</v>
      </c>
    </row>
    <row r="452" s="2" customFormat="1" ht="24.15" customHeight="1">
      <c r="A452" s="39"/>
      <c r="B452" s="40"/>
      <c r="C452" s="220" t="s">
        <v>857</v>
      </c>
      <c r="D452" s="220" t="s">
        <v>131</v>
      </c>
      <c r="E452" s="221" t="s">
        <v>883</v>
      </c>
      <c r="F452" s="222" t="s">
        <v>884</v>
      </c>
      <c r="G452" s="223" t="s">
        <v>367</v>
      </c>
      <c r="H452" s="224">
        <v>8</v>
      </c>
      <c r="I452" s="225"/>
      <c r="J452" s="226">
        <f>ROUND(I452*H452,2)</f>
        <v>0</v>
      </c>
      <c r="K452" s="227"/>
      <c r="L452" s="45"/>
      <c r="M452" s="228" t="s">
        <v>1</v>
      </c>
      <c r="N452" s="229" t="s">
        <v>41</v>
      </c>
      <c r="O452" s="92"/>
      <c r="P452" s="230">
        <f>O452*H452</f>
        <v>0</v>
      </c>
      <c r="Q452" s="230">
        <v>0</v>
      </c>
      <c r="R452" s="230">
        <f>Q452*H452</f>
        <v>0</v>
      </c>
      <c r="S452" s="230">
        <v>0.20000000000000001</v>
      </c>
      <c r="T452" s="231">
        <f>S452*H452</f>
        <v>1.6000000000000001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32" t="s">
        <v>135</v>
      </c>
      <c r="AT452" s="232" t="s">
        <v>131</v>
      </c>
      <c r="AU452" s="232" t="s">
        <v>86</v>
      </c>
      <c r="AY452" s="18" t="s">
        <v>128</v>
      </c>
      <c r="BE452" s="233">
        <f>IF(N452="základní",J452,0)</f>
        <v>0</v>
      </c>
      <c r="BF452" s="233">
        <f>IF(N452="snížená",J452,0)</f>
        <v>0</v>
      </c>
      <c r="BG452" s="233">
        <f>IF(N452="zákl. přenesená",J452,0)</f>
        <v>0</v>
      </c>
      <c r="BH452" s="233">
        <f>IF(N452="sníž. přenesená",J452,0)</f>
        <v>0</v>
      </c>
      <c r="BI452" s="233">
        <f>IF(N452="nulová",J452,0)</f>
        <v>0</v>
      </c>
      <c r="BJ452" s="18" t="s">
        <v>84</v>
      </c>
      <c r="BK452" s="233">
        <f>ROUND(I452*H452,2)</f>
        <v>0</v>
      </c>
      <c r="BL452" s="18" t="s">
        <v>135</v>
      </c>
      <c r="BM452" s="232" t="s">
        <v>1362</v>
      </c>
    </row>
    <row r="453" s="13" customFormat="1">
      <c r="A453" s="13"/>
      <c r="B453" s="234"/>
      <c r="C453" s="235"/>
      <c r="D453" s="236" t="s">
        <v>137</v>
      </c>
      <c r="E453" s="237" t="s">
        <v>1</v>
      </c>
      <c r="F453" s="238" t="s">
        <v>886</v>
      </c>
      <c r="G453" s="235"/>
      <c r="H453" s="237" t="s">
        <v>1</v>
      </c>
      <c r="I453" s="239"/>
      <c r="J453" s="235"/>
      <c r="K453" s="235"/>
      <c r="L453" s="240"/>
      <c r="M453" s="241"/>
      <c r="N453" s="242"/>
      <c r="O453" s="242"/>
      <c r="P453" s="242"/>
      <c r="Q453" s="242"/>
      <c r="R453" s="242"/>
      <c r="S453" s="242"/>
      <c r="T453" s="243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4" t="s">
        <v>137</v>
      </c>
      <c r="AU453" s="244" t="s">
        <v>86</v>
      </c>
      <c r="AV453" s="13" t="s">
        <v>84</v>
      </c>
      <c r="AW453" s="13" t="s">
        <v>32</v>
      </c>
      <c r="AX453" s="13" t="s">
        <v>76</v>
      </c>
      <c r="AY453" s="244" t="s">
        <v>128</v>
      </c>
    </row>
    <row r="454" s="14" customFormat="1">
      <c r="A454" s="14"/>
      <c r="B454" s="245"/>
      <c r="C454" s="246"/>
      <c r="D454" s="236" t="s">
        <v>137</v>
      </c>
      <c r="E454" s="247" t="s">
        <v>1</v>
      </c>
      <c r="F454" s="248" t="s">
        <v>1363</v>
      </c>
      <c r="G454" s="246"/>
      <c r="H454" s="249">
        <v>8</v>
      </c>
      <c r="I454" s="250"/>
      <c r="J454" s="246"/>
      <c r="K454" s="246"/>
      <c r="L454" s="251"/>
      <c r="M454" s="252"/>
      <c r="N454" s="253"/>
      <c r="O454" s="253"/>
      <c r="P454" s="253"/>
      <c r="Q454" s="253"/>
      <c r="R454" s="253"/>
      <c r="S454" s="253"/>
      <c r="T454" s="254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5" t="s">
        <v>137</v>
      </c>
      <c r="AU454" s="255" t="s">
        <v>86</v>
      </c>
      <c r="AV454" s="14" t="s">
        <v>86</v>
      </c>
      <c r="AW454" s="14" t="s">
        <v>32</v>
      </c>
      <c r="AX454" s="14" t="s">
        <v>84</v>
      </c>
      <c r="AY454" s="255" t="s">
        <v>128</v>
      </c>
    </row>
    <row r="455" s="2" customFormat="1" ht="37.8" customHeight="1">
      <c r="A455" s="39"/>
      <c r="B455" s="40"/>
      <c r="C455" s="220" t="s">
        <v>861</v>
      </c>
      <c r="D455" s="220" t="s">
        <v>131</v>
      </c>
      <c r="E455" s="221" t="s">
        <v>890</v>
      </c>
      <c r="F455" s="222" t="s">
        <v>891</v>
      </c>
      <c r="G455" s="223" t="s">
        <v>367</v>
      </c>
      <c r="H455" s="224">
        <v>8</v>
      </c>
      <c r="I455" s="225"/>
      <c r="J455" s="226">
        <f>ROUND(I455*H455,2)</f>
        <v>0</v>
      </c>
      <c r="K455" s="227"/>
      <c r="L455" s="45"/>
      <c r="M455" s="228" t="s">
        <v>1</v>
      </c>
      <c r="N455" s="229" t="s">
        <v>41</v>
      </c>
      <c r="O455" s="92"/>
      <c r="P455" s="230">
        <f>O455*H455</f>
        <v>0</v>
      </c>
      <c r="Q455" s="230">
        <v>0.089999999999999997</v>
      </c>
      <c r="R455" s="230">
        <f>Q455*H455</f>
        <v>0.71999999999999997</v>
      </c>
      <c r="S455" s="230">
        <v>0</v>
      </c>
      <c r="T455" s="231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32" t="s">
        <v>135</v>
      </c>
      <c r="AT455" s="232" t="s">
        <v>131</v>
      </c>
      <c r="AU455" s="232" t="s">
        <v>86</v>
      </c>
      <c r="AY455" s="18" t="s">
        <v>128</v>
      </c>
      <c r="BE455" s="233">
        <f>IF(N455="základní",J455,0)</f>
        <v>0</v>
      </c>
      <c r="BF455" s="233">
        <f>IF(N455="snížená",J455,0)</f>
        <v>0</v>
      </c>
      <c r="BG455" s="233">
        <f>IF(N455="zákl. přenesená",J455,0)</f>
        <v>0</v>
      </c>
      <c r="BH455" s="233">
        <f>IF(N455="sníž. přenesená",J455,0)</f>
        <v>0</v>
      </c>
      <c r="BI455" s="233">
        <f>IF(N455="nulová",J455,0)</f>
        <v>0</v>
      </c>
      <c r="BJ455" s="18" t="s">
        <v>84</v>
      </c>
      <c r="BK455" s="233">
        <f>ROUND(I455*H455,2)</f>
        <v>0</v>
      </c>
      <c r="BL455" s="18" t="s">
        <v>135</v>
      </c>
      <c r="BM455" s="232" t="s">
        <v>1364</v>
      </c>
    </row>
    <row r="456" s="14" customFormat="1">
      <c r="A456" s="14"/>
      <c r="B456" s="245"/>
      <c r="C456" s="246"/>
      <c r="D456" s="236" t="s">
        <v>137</v>
      </c>
      <c r="E456" s="247" t="s">
        <v>1</v>
      </c>
      <c r="F456" s="248" t="s">
        <v>175</v>
      </c>
      <c r="G456" s="246"/>
      <c r="H456" s="249">
        <v>8</v>
      </c>
      <c r="I456" s="250"/>
      <c r="J456" s="246"/>
      <c r="K456" s="246"/>
      <c r="L456" s="251"/>
      <c r="M456" s="252"/>
      <c r="N456" s="253"/>
      <c r="O456" s="253"/>
      <c r="P456" s="253"/>
      <c r="Q456" s="253"/>
      <c r="R456" s="253"/>
      <c r="S456" s="253"/>
      <c r="T456" s="254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55" t="s">
        <v>137</v>
      </c>
      <c r="AU456" s="255" t="s">
        <v>86</v>
      </c>
      <c r="AV456" s="14" t="s">
        <v>86</v>
      </c>
      <c r="AW456" s="14" t="s">
        <v>32</v>
      </c>
      <c r="AX456" s="14" t="s">
        <v>84</v>
      </c>
      <c r="AY456" s="255" t="s">
        <v>128</v>
      </c>
    </row>
    <row r="457" s="2" customFormat="1" ht="21.75" customHeight="1">
      <c r="A457" s="39"/>
      <c r="B457" s="40"/>
      <c r="C457" s="220" t="s">
        <v>865</v>
      </c>
      <c r="D457" s="220" t="s">
        <v>131</v>
      </c>
      <c r="E457" s="221" t="s">
        <v>894</v>
      </c>
      <c r="F457" s="222" t="s">
        <v>895</v>
      </c>
      <c r="G457" s="223" t="s">
        <v>449</v>
      </c>
      <c r="H457" s="224">
        <v>37</v>
      </c>
      <c r="I457" s="225"/>
      <c r="J457" s="226">
        <f>ROUND(I457*H457,2)</f>
        <v>0</v>
      </c>
      <c r="K457" s="227"/>
      <c r="L457" s="45"/>
      <c r="M457" s="228" t="s">
        <v>1</v>
      </c>
      <c r="N457" s="229" t="s">
        <v>41</v>
      </c>
      <c r="O457" s="92"/>
      <c r="P457" s="230">
        <f>O457*H457</f>
        <v>0</v>
      </c>
      <c r="Q457" s="230">
        <v>0.00012999999999999999</v>
      </c>
      <c r="R457" s="230">
        <f>Q457*H457</f>
        <v>0.0048099999999999992</v>
      </c>
      <c r="S457" s="230">
        <v>0</v>
      </c>
      <c r="T457" s="231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32" t="s">
        <v>135</v>
      </c>
      <c r="AT457" s="232" t="s">
        <v>131</v>
      </c>
      <c r="AU457" s="232" t="s">
        <v>86</v>
      </c>
      <c r="AY457" s="18" t="s">
        <v>128</v>
      </c>
      <c r="BE457" s="233">
        <f>IF(N457="základní",J457,0)</f>
        <v>0</v>
      </c>
      <c r="BF457" s="233">
        <f>IF(N457="snížená",J457,0)</f>
        <v>0</v>
      </c>
      <c r="BG457" s="233">
        <f>IF(N457="zákl. přenesená",J457,0)</f>
        <v>0</v>
      </c>
      <c r="BH457" s="233">
        <f>IF(N457="sníž. přenesená",J457,0)</f>
        <v>0</v>
      </c>
      <c r="BI457" s="233">
        <f>IF(N457="nulová",J457,0)</f>
        <v>0</v>
      </c>
      <c r="BJ457" s="18" t="s">
        <v>84</v>
      </c>
      <c r="BK457" s="233">
        <f>ROUND(I457*H457,2)</f>
        <v>0</v>
      </c>
      <c r="BL457" s="18" t="s">
        <v>135</v>
      </c>
      <c r="BM457" s="232" t="s">
        <v>1365</v>
      </c>
    </row>
    <row r="458" s="14" customFormat="1">
      <c r="A458" s="14"/>
      <c r="B458" s="245"/>
      <c r="C458" s="246"/>
      <c r="D458" s="236" t="s">
        <v>137</v>
      </c>
      <c r="E458" s="247" t="s">
        <v>1</v>
      </c>
      <c r="F458" s="248" t="s">
        <v>1366</v>
      </c>
      <c r="G458" s="246"/>
      <c r="H458" s="249">
        <v>37</v>
      </c>
      <c r="I458" s="250"/>
      <c r="J458" s="246"/>
      <c r="K458" s="246"/>
      <c r="L458" s="251"/>
      <c r="M458" s="252"/>
      <c r="N458" s="253"/>
      <c r="O458" s="253"/>
      <c r="P458" s="253"/>
      <c r="Q458" s="253"/>
      <c r="R458" s="253"/>
      <c r="S458" s="253"/>
      <c r="T458" s="254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5" t="s">
        <v>137</v>
      </c>
      <c r="AU458" s="255" t="s">
        <v>86</v>
      </c>
      <c r="AV458" s="14" t="s">
        <v>86</v>
      </c>
      <c r="AW458" s="14" t="s">
        <v>32</v>
      </c>
      <c r="AX458" s="14" t="s">
        <v>84</v>
      </c>
      <c r="AY458" s="255" t="s">
        <v>128</v>
      </c>
    </row>
    <row r="459" s="12" customFormat="1" ht="22.8" customHeight="1">
      <c r="A459" s="12"/>
      <c r="B459" s="204"/>
      <c r="C459" s="205"/>
      <c r="D459" s="206" t="s">
        <v>75</v>
      </c>
      <c r="E459" s="218" t="s">
        <v>180</v>
      </c>
      <c r="F459" s="218" t="s">
        <v>906</v>
      </c>
      <c r="G459" s="205"/>
      <c r="H459" s="205"/>
      <c r="I459" s="208"/>
      <c r="J459" s="219">
        <f>BK459</f>
        <v>0</v>
      </c>
      <c r="K459" s="205"/>
      <c r="L459" s="210"/>
      <c r="M459" s="211"/>
      <c r="N459" s="212"/>
      <c r="O459" s="212"/>
      <c r="P459" s="213">
        <f>SUM(P460:P530)</f>
        <v>0</v>
      </c>
      <c r="Q459" s="212"/>
      <c r="R459" s="213">
        <f>SUM(R460:R530)</f>
        <v>285.28634479999999</v>
      </c>
      <c r="S459" s="212"/>
      <c r="T459" s="214">
        <f>SUM(T460:T530)</f>
        <v>0</v>
      </c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R459" s="215" t="s">
        <v>84</v>
      </c>
      <c r="AT459" s="216" t="s">
        <v>75</v>
      </c>
      <c r="AU459" s="216" t="s">
        <v>84</v>
      </c>
      <c r="AY459" s="215" t="s">
        <v>128</v>
      </c>
      <c r="BK459" s="217">
        <f>SUM(BK460:BK530)</f>
        <v>0</v>
      </c>
    </row>
    <row r="460" s="2" customFormat="1" ht="24.15" customHeight="1">
      <c r="A460" s="39"/>
      <c r="B460" s="40"/>
      <c r="C460" s="220" t="s">
        <v>869</v>
      </c>
      <c r="D460" s="220" t="s">
        <v>131</v>
      </c>
      <c r="E460" s="221" t="s">
        <v>908</v>
      </c>
      <c r="F460" s="222" t="s">
        <v>909</v>
      </c>
      <c r="G460" s="223" t="s">
        <v>367</v>
      </c>
      <c r="H460" s="224">
        <v>7</v>
      </c>
      <c r="I460" s="225"/>
      <c r="J460" s="226">
        <f>ROUND(I460*H460,2)</f>
        <v>0</v>
      </c>
      <c r="K460" s="227"/>
      <c r="L460" s="45"/>
      <c r="M460" s="228" t="s">
        <v>1</v>
      </c>
      <c r="N460" s="229" t="s">
        <v>41</v>
      </c>
      <c r="O460" s="92"/>
      <c r="P460" s="230">
        <f>O460*H460</f>
        <v>0</v>
      </c>
      <c r="Q460" s="230">
        <v>0.00069999999999999999</v>
      </c>
      <c r="R460" s="230">
        <f>Q460*H460</f>
        <v>0.0048999999999999998</v>
      </c>
      <c r="S460" s="230">
        <v>0</v>
      </c>
      <c r="T460" s="231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32" t="s">
        <v>135</v>
      </c>
      <c r="AT460" s="232" t="s">
        <v>131</v>
      </c>
      <c r="AU460" s="232" t="s">
        <v>86</v>
      </c>
      <c r="AY460" s="18" t="s">
        <v>128</v>
      </c>
      <c r="BE460" s="233">
        <f>IF(N460="základní",J460,0)</f>
        <v>0</v>
      </c>
      <c r="BF460" s="233">
        <f>IF(N460="snížená",J460,0)</f>
        <v>0</v>
      </c>
      <c r="BG460" s="233">
        <f>IF(N460="zákl. přenesená",J460,0)</f>
        <v>0</v>
      </c>
      <c r="BH460" s="233">
        <f>IF(N460="sníž. přenesená",J460,0)</f>
        <v>0</v>
      </c>
      <c r="BI460" s="233">
        <f>IF(N460="nulová",J460,0)</f>
        <v>0</v>
      </c>
      <c r="BJ460" s="18" t="s">
        <v>84</v>
      </c>
      <c r="BK460" s="233">
        <f>ROUND(I460*H460,2)</f>
        <v>0</v>
      </c>
      <c r="BL460" s="18" t="s">
        <v>135</v>
      </c>
      <c r="BM460" s="232" t="s">
        <v>1367</v>
      </c>
    </row>
    <row r="461" s="14" customFormat="1">
      <c r="A461" s="14"/>
      <c r="B461" s="245"/>
      <c r="C461" s="246"/>
      <c r="D461" s="236" t="s">
        <v>137</v>
      </c>
      <c r="E461" s="247" t="s">
        <v>1</v>
      </c>
      <c r="F461" s="248" t="s">
        <v>1368</v>
      </c>
      <c r="G461" s="246"/>
      <c r="H461" s="249">
        <v>7</v>
      </c>
      <c r="I461" s="250"/>
      <c r="J461" s="246"/>
      <c r="K461" s="246"/>
      <c r="L461" s="251"/>
      <c r="M461" s="252"/>
      <c r="N461" s="253"/>
      <c r="O461" s="253"/>
      <c r="P461" s="253"/>
      <c r="Q461" s="253"/>
      <c r="R461" s="253"/>
      <c r="S461" s="253"/>
      <c r="T461" s="254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55" t="s">
        <v>137</v>
      </c>
      <c r="AU461" s="255" t="s">
        <v>86</v>
      </c>
      <c r="AV461" s="14" t="s">
        <v>86</v>
      </c>
      <c r="AW461" s="14" t="s">
        <v>32</v>
      </c>
      <c r="AX461" s="14" t="s">
        <v>84</v>
      </c>
      <c r="AY461" s="255" t="s">
        <v>128</v>
      </c>
    </row>
    <row r="462" s="2" customFormat="1" ht="24.15" customHeight="1">
      <c r="A462" s="39"/>
      <c r="B462" s="40"/>
      <c r="C462" s="270" t="s">
        <v>873</v>
      </c>
      <c r="D462" s="270" t="s">
        <v>279</v>
      </c>
      <c r="E462" s="271" t="s">
        <v>917</v>
      </c>
      <c r="F462" s="272" t="s">
        <v>918</v>
      </c>
      <c r="G462" s="273" t="s">
        <v>367</v>
      </c>
      <c r="H462" s="274">
        <v>2</v>
      </c>
      <c r="I462" s="275"/>
      <c r="J462" s="276">
        <f>ROUND(I462*H462,2)</f>
        <v>0</v>
      </c>
      <c r="K462" s="277"/>
      <c r="L462" s="278"/>
      <c r="M462" s="279" t="s">
        <v>1</v>
      </c>
      <c r="N462" s="280" t="s">
        <v>41</v>
      </c>
      <c r="O462" s="92"/>
      <c r="P462" s="230">
        <f>O462*H462</f>
        <v>0</v>
      </c>
      <c r="Q462" s="230">
        <v>0.0012999999999999999</v>
      </c>
      <c r="R462" s="230">
        <f>Q462*H462</f>
        <v>0.0025999999999999999</v>
      </c>
      <c r="S462" s="230">
        <v>0</v>
      </c>
      <c r="T462" s="231">
        <f>S462*H462</f>
        <v>0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32" t="s">
        <v>175</v>
      </c>
      <c r="AT462" s="232" t="s">
        <v>279</v>
      </c>
      <c r="AU462" s="232" t="s">
        <v>86</v>
      </c>
      <c r="AY462" s="18" t="s">
        <v>128</v>
      </c>
      <c r="BE462" s="233">
        <f>IF(N462="základní",J462,0)</f>
        <v>0</v>
      </c>
      <c r="BF462" s="233">
        <f>IF(N462="snížená",J462,0)</f>
        <v>0</v>
      </c>
      <c r="BG462" s="233">
        <f>IF(N462="zákl. přenesená",J462,0)</f>
        <v>0</v>
      </c>
      <c r="BH462" s="233">
        <f>IF(N462="sníž. přenesená",J462,0)</f>
        <v>0</v>
      </c>
      <c r="BI462" s="233">
        <f>IF(N462="nulová",J462,0)</f>
        <v>0</v>
      </c>
      <c r="BJ462" s="18" t="s">
        <v>84</v>
      </c>
      <c r="BK462" s="233">
        <f>ROUND(I462*H462,2)</f>
        <v>0</v>
      </c>
      <c r="BL462" s="18" t="s">
        <v>135</v>
      </c>
      <c r="BM462" s="232" t="s">
        <v>1369</v>
      </c>
    </row>
    <row r="463" s="13" customFormat="1">
      <c r="A463" s="13"/>
      <c r="B463" s="234"/>
      <c r="C463" s="235"/>
      <c r="D463" s="236" t="s">
        <v>137</v>
      </c>
      <c r="E463" s="237" t="s">
        <v>1</v>
      </c>
      <c r="F463" s="238" t="s">
        <v>920</v>
      </c>
      <c r="G463" s="235"/>
      <c r="H463" s="237" t="s">
        <v>1</v>
      </c>
      <c r="I463" s="239"/>
      <c r="J463" s="235"/>
      <c r="K463" s="235"/>
      <c r="L463" s="240"/>
      <c r="M463" s="241"/>
      <c r="N463" s="242"/>
      <c r="O463" s="242"/>
      <c r="P463" s="242"/>
      <c r="Q463" s="242"/>
      <c r="R463" s="242"/>
      <c r="S463" s="242"/>
      <c r="T463" s="243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4" t="s">
        <v>137</v>
      </c>
      <c r="AU463" s="244" t="s">
        <v>86</v>
      </c>
      <c r="AV463" s="13" t="s">
        <v>84</v>
      </c>
      <c r="AW463" s="13" t="s">
        <v>32</v>
      </c>
      <c r="AX463" s="13" t="s">
        <v>76</v>
      </c>
      <c r="AY463" s="244" t="s">
        <v>128</v>
      </c>
    </row>
    <row r="464" s="14" customFormat="1">
      <c r="A464" s="14"/>
      <c r="B464" s="245"/>
      <c r="C464" s="246"/>
      <c r="D464" s="236" t="s">
        <v>137</v>
      </c>
      <c r="E464" s="247" t="s">
        <v>1</v>
      </c>
      <c r="F464" s="248" t="s">
        <v>86</v>
      </c>
      <c r="G464" s="246"/>
      <c r="H464" s="249">
        <v>2</v>
      </c>
      <c r="I464" s="250"/>
      <c r="J464" s="246"/>
      <c r="K464" s="246"/>
      <c r="L464" s="251"/>
      <c r="M464" s="252"/>
      <c r="N464" s="253"/>
      <c r="O464" s="253"/>
      <c r="P464" s="253"/>
      <c r="Q464" s="253"/>
      <c r="R464" s="253"/>
      <c r="S464" s="253"/>
      <c r="T464" s="254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55" t="s">
        <v>137</v>
      </c>
      <c r="AU464" s="255" t="s">
        <v>86</v>
      </c>
      <c r="AV464" s="14" t="s">
        <v>86</v>
      </c>
      <c r="AW464" s="14" t="s">
        <v>32</v>
      </c>
      <c r="AX464" s="14" t="s">
        <v>84</v>
      </c>
      <c r="AY464" s="255" t="s">
        <v>128</v>
      </c>
    </row>
    <row r="465" s="2" customFormat="1" ht="24.15" customHeight="1">
      <c r="A465" s="39"/>
      <c r="B465" s="40"/>
      <c r="C465" s="270" t="s">
        <v>878</v>
      </c>
      <c r="D465" s="270" t="s">
        <v>279</v>
      </c>
      <c r="E465" s="271" t="s">
        <v>923</v>
      </c>
      <c r="F465" s="272" t="s">
        <v>924</v>
      </c>
      <c r="G465" s="273" t="s">
        <v>367</v>
      </c>
      <c r="H465" s="274">
        <v>2</v>
      </c>
      <c r="I465" s="275"/>
      <c r="J465" s="276">
        <f>ROUND(I465*H465,2)</f>
        <v>0</v>
      </c>
      <c r="K465" s="277"/>
      <c r="L465" s="278"/>
      <c r="M465" s="279" t="s">
        <v>1</v>
      </c>
      <c r="N465" s="280" t="s">
        <v>41</v>
      </c>
      <c r="O465" s="92"/>
      <c r="P465" s="230">
        <f>O465*H465</f>
        <v>0</v>
      </c>
      <c r="Q465" s="230">
        <v>0.0025999999999999999</v>
      </c>
      <c r="R465" s="230">
        <f>Q465*H465</f>
        <v>0.0051999999999999998</v>
      </c>
      <c r="S465" s="230">
        <v>0</v>
      </c>
      <c r="T465" s="231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32" t="s">
        <v>175</v>
      </c>
      <c r="AT465" s="232" t="s">
        <v>279</v>
      </c>
      <c r="AU465" s="232" t="s">
        <v>86</v>
      </c>
      <c r="AY465" s="18" t="s">
        <v>128</v>
      </c>
      <c r="BE465" s="233">
        <f>IF(N465="základní",J465,0)</f>
        <v>0</v>
      </c>
      <c r="BF465" s="233">
        <f>IF(N465="snížená",J465,0)</f>
        <v>0</v>
      </c>
      <c r="BG465" s="233">
        <f>IF(N465="zákl. přenesená",J465,0)</f>
        <v>0</v>
      </c>
      <c r="BH465" s="233">
        <f>IF(N465="sníž. přenesená",J465,0)</f>
        <v>0</v>
      </c>
      <c r="BI465" s="233">
        <f>IF(N465="nulová",J465,0)</f>
        <v>0</v>
      </c>
      <c r="BJ465" s="18" t="s">
        <v>84</v>
      </c>
      <c r="BK465" s="233">
        <f>ROUND(I465*H465,2)</f>
        <v>0</v>
      </c>
      <c r="BL465" s="18" t="s">
        <v>135</v>
      </c>
      <c r="BM465" s="232" t="s">
        <v>1370</v>
      </c>
    </row>
    <row r="466" s="13" customFormat="1">
      <c r="A466" s="13"/>
      <c r="B466" s="234"/>
      <c r="C466" s="235"/>
      <c r="D466" s="236" t="s">
        <v>137</v>
      </c>
      <c r="E466" s="237" t="s">
        <v>1</v>
      </c>
      <c r="F466" s="238" t="s">
        <v>926</v>
      </c>
      <c r="G466" s="235"/>
      <c r="H466" s="237" t="s">
        <v>1</v>
      </c>
      <c r="I466" s="239"/>
      <c r="J466" s="235"/>
      <c r="K466" s="235"/>
      <c r="L466" s="240"/>
      <c r="M466" s="241"/>
      <c r="N466" s="242"/>
      <c r="O466" s="242"/>
      <c r="P466" s="242"/>
      <c r="Q466" s="242"/>
      <c r="R466" s="242"/>
      <c r="S466" s="242"/>
      <c r="T466" s="243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4" t="s">
        <v>137</v>
      </c>
      <c r="AU466" s="244" t="s">
        <v>86</v>
      </c>
      <c r="AV466" s="13" t="s">
        <v>84</v>
      </c>
      <c r="AW466" s="13" t="s">
        <v>32</v>
      </c>
      <c r="AX466" s="13" t="s">
        <v>76</v>
      </c>
      <c r="AY466" s="244" t="s">
        <v>128</v>
      </c>
    </row>
    <row r="467" s="14" customFormat="1">
      <c r="A467" s="14"/>
      <c r="B467" s="245"/>
      <c r="C467" s="246"/>
      <c r="D467" s="236" t="s">
        <v>137</v>
      </c>
      <c r="E467" s="247" t="s">
        <v>1</v>
      </c>
      <c r="F467" s="248" t="s">
        <v>84</v>
      </c>
      <c r="G467" s="246"/>
      <c r="H467" s="249">
        <v>1</v>
      </c>
      <c r="I467" s="250"/>
      <c r="J467" s="246"/>
      <c r="K467" s="246"/>
      <c r="L467" s="251"/>
      <c r="M467" s="252"/>
      <c r="N467" s="253"/>
      <c r="O467" s="253"/>
      <c r="P467" s="253"/>
      <c r="Q467" s="253"/>
      <c r="R467" s="253"/>
      <c r="S467" s="253"/>
      <c r="T467" s="254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55" t="s">
        <v>137</v>
      </c>
      <c r="AU467" s="255" t="s">
        <v>86</v>
      </c>
      <c r="AV467" s="14" t="s">
        <v>86</v>
      </c>
      <c r="AW467" s="14" t="s">
        <v>32</v>
      </c>
      <c r="AX467" s="14" t="s">
        <v>76</v>
      </c>
      <c r="AY467" s="255" t="s">
        <v>128</v>
      </c>
    </row>
    <row r="468" s="13" customFormat="1">
      <c r="A468" s="13"/>
      <c r="B468" s="234"/>
      <c r="C468" s="235"/>
      <c r="D468" s="236" t="s">
        <v>137</v>
      </c>
      <c r="E468" s="237" t="s">
        <v>1</v>
      </c>
      <c r="F468" s="238" t="s">
        <v>1371</v>
      </c>
      <c r="G468" s="235"/>
      <c r="H468" s="237" t="s">
        <v>1</v>
      </c>
      <c r="I468" s="239"/>
      <c r="J468" s="235"/>
      <c r="K468" s="235"/>
      <c r="L468" s="240"/>
      <c r="M468" s="241"/>
      <c r="N468" s="242"/>
      <c r="O468" s="242"/>
      <c r="P468" s="242"/>
      <c r="Q468" s="242"/>
      <c r="R468" s="242"/>
      <c r="S468" s="242"/>
      <c r="T468" s="243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4" t="s">
        <v>137</v>
      </c>
      <c r="AU468" s="244" t="s">
        <v>86</v>
      </c>
      <c r="AV468" s="13" t="s">
        <v>84</v>
      </c>
      <c r="AW468" s="13" t="s">
        <v>32</v>
      </c>
      <c r="AX468" s="13" t="s">
        <v>76</v>
      </c>
      <c r="AY468" s="244" t="s">
        <v>128</v>
      </c>
    </row>
    <row r="469" s="14" customFormat="1">
      <c r="A469" s="14"/>
      <c r="B469" s="245"/>
      <c r="C469" s="246"/>
      <c r="D469" s="236" t="s">
        <v>137</v>
      </c>
      <c r="E469" s="247" t="s">
        <v>1</v>
      </c>
      <c r="F469" s="248" t="s">
        <v>84</v>
      </c>
      <c r="G469" s="246"/>
      <c r="H469" s="249">
        <v>1</v>
      </c>
      <c r="I469" s="250"/>
      <c r="J469" s="246"/>
      <c r="K469" s="246"/>
      <c r="L469" s="251"/>
      <c r="M469" s="252"/>
      <c r="N469" s="253"/>
      <c r="O469" s="253"/>
      <c r="P469" s="253"/>
      <c r="Q469" s="253"/>
      <c r="R469" s="253"/>
      <c r="S469" s="253"/>
      <c r="T469" s="254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5" t="s">
        <v>137</v>
      </c>
      <c r="AU469" s="255" t="s">
        <v>86</v>
      </c>
      <c r="AV469" s="14" t="s">
        <v>86</v>
      </c>
      <c r="AW469" s="14" t="s">
        <v>32</v>
      </c>
      <c r="AX469" s="14" t="s">
        <v>76</v>
      </c>
      <c r="AY469" s="255" t="s">
        <v>128</v>
      </c>
    </row>
    <row r="470" s="15" customFormat="1">
      <c r="A470" s="15"/>
      <c r="B470" s="256"/>
      <c r="C470" s="257"/>
      <c r="D470" s="236" t="s">
        <v>137</v>
      </c>
      <c r="E470" s="258" t="s">
        <v>1</v>
      </c>
      <c r="F470" s="259" t="s">
        <v>140</v>
      </c>
      <c r="G470" s="257"/>
      <c r="H470" s="260">
        <v>2</v>
      </c>
      <c r="I470" s="261"/>
      <c r="J470" s="257"/>
      <c r="K470" s="257"/>
      <c r="L470" s="262"/>
      <c r="M470" s="263"/>
      <c r="N470" s="264"/>
      <c r="O470" s="264"/>
      <c r="P470" s="264"/>
      <c r="Q470" s="264"/>
      <c r="R470" s="264"/>
      <c r="S470" s="264"/>
      <c r="T470" s="265"/>
      <c r="U470" s="15"/>
      <c r="V470" s="15"/>
      <c r="W470" s="15"/>
      <c r="X470" s="15"/>
      <c r="Y470" s="15"/>
      <c r="Z470" s="15"/>
      <c r="AA470" s="15"/>
      <c r="AB470" s="15"/>
      <c r="AC470" s="15"/>
      <c r="AD470" s="15"/>
      <c r="AE470" s="15"/>
      <c r="AT470" s="266" t="s">
        <v>137</v>
      </c>
      <c r="AU470" s="266" t="s">
        <v>86</v>
      </c>
      <c r="AV470" s="15" t="s">
        <v>135</v>
      </c>
      <c r="AW470" s="15" t="s">
        <v>32</v>
      </c>
      <c r="AX470" s="15" t="s">
        <v>84</v>
      </c>
      <c r="AY470" s="266" t="s">
        <v>128</v>
      </c>
    </row>
    <row r="471" s="2" customFormat="1" ht="16.5" customHeight="1">
      <c r="A471" s="39"/>
      <c r="B471" s="40"/>
      <c r="C471" s="270" t="s">
        <v>882</v>
      </c>
      <c r="D471" s="270" t="s">
        <v>279</v>
      </c>
      <c r="E471" s="271" t="s">
        <v>938</v>
      </c>
      <c r="F471" s="272" t="s">
        <v>939</v>
      </c>
      <c r="G471" s="273" t="s">
        <v>367</v>
      </c>
      <c r="H471" s="274">
        <v>3</v>
      </c>
      <c r="I471" s="275"/>
      <c r="J471" s="276">
        <f>ROUND(I471*H471,2)</f>
        <v>0</v>
      </c>
      <c r="K471" s="277"/>
      <c r="L471" s="278"/>
      <c r="M471" s="279" t="s">
        <v>1</v>
      </c>
      <c r="N471" s="280" t="s">
        <v>41</v>
      </c>
      <c r="O471" s="92"/>
      <c r="P471" s="230">
        <f>O471*H471</f>
        <v>0</v>
      </c>
      <c r="Q471" s="230">
        <v>0.0016999999999999999</v>
      </c>
      <c r="R471" s="230">
        <f>Q471*H471</f>
        <v>0.0050999999999999995</v>
      </c>
      <c r="S471" s="230">
        <v>0</v>
      </c>
      <c r="T471" s="231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32" t="s">
        <v>175</v>
      </c>
      <c r="AT471" s="232" t="s">
        <v>279</v>
      </c>
      <c r="AU471" s="232" t="s">
        <v>86</v>
      </c>
      <c r="AY471" s="18" t="s">
        <v>128</v>
      </c>
      <c r="BE471" s="233">
        <f>IF(N471="základní",J471,0)</f>
        <v>0</v>
      </c>
      <c r="BF471" s="233">
        <f>IF(N471="snížená",J471,0)</f>
        <v>0</v>
      </c>
      <c r="BG471" s="233">
        <f>IF(N471="zákl. přenesená",J471,0)</f>
        <v>0</v>
      </c>
      <c r="BH471" s="233">
        <f>IF(N471="sníž. přenesená",J471,0)</f>
        <v>0</v>
      </c>
      <c r="BI471" s="233">
        <f>IF(N471="nulová",J471,0)</f>
        <v>0</v>
      </c>
      <c r="BJ471" s="18" t="s">
        <v>84</v>
      </c>
      <c r="BK471" s="233">
        <f>ROUND(I471*H471,2)</f>
        <v>0</v>
      </c>
      <c r="BL471" s="18" t="s">
        <v>135</v>
      </c>
      <c r="BM471" s="232" t="s">
        <v>1372</v>
      </c>
    </row>
    <row r="472" s="13" customFormat="1">
      <c r="A472" s="13"/>
      <c r="B472" s="234"/>
      <c r="C472" s="235"/>
      <c r="D472" s="236" t="s">
        <v>137</v>
      </c>
      <c r="E472" s="237" t="s">
        <v>1</v>
      </c>
      <c r="F472" s="238" t="s">
        <v>941</v>
      </c>
      <c r="G472" s="235"/>
      <c r="H472" s="237" t="s">
        <v>1</v>
      </c>
      <c r="I472" s="239"/>
      <c r="J472" s="235"/>
      <c r="K472" s="235"/>
      <c r="L472" s="240"/>
      <c r="M472" s="241"/>
      <c r="N472" s="242"/>
      <c r="O472" s="242"/>
      <c r="P472" s="242"/>
      <c r="Q472" s="242"/>
      <c r="R472" s="242"/>
      <c r="S472" s="242"/>
      <c r="T472" s="243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4" t="s">
        <v>137</v>
      </c>
      <c r="AU472" s="244" t="s">
        <v>86</v>
      </c>
      <c r="AV472" s="13" t="s">
        <v>84</v>
      </c>
      <c r="AW472" s="13" t="s">
        <v>32</v>
      </c>
      <c r="AX472" s="13" t="s">
        <v>76</v>
      </c>
      <c r="AY472" s="244" t="s">
        <v>128</v>
      </c>
    </row>
    <row r="473" s="14" customFormat="1">
      <c r="A473" s="14"/>
      <c r="B473" s="245"/>
      <c r="C473" s="246"/>
      <c r="D473" s="236" t="s">
        <v>137</v>
      </c>
      <c r="E473" s="247" t="s">
        <v>1</v>
      </c>
      <c r="F473" s="248" t="s">
        <v>1373</v>
      </c>
      <c r="G473" s="246"/>
      <c r="H473" s="249">
        <v>3</v>
      </c>
      <c r="I473" s="250"/>
      <c r="J473" s="246"/>
      <c r="K473" s="246"/>
      <c r="L473" s="251"/>
      <c r="M473" s="252"/>
      <c r="N473" s="253"/>
      <c r="O473" s="253"/>
      <c r="P473" s="253"/>
      <c r="Q473" s="253"/>
      <c r="R473" s="253"/>
      <c r="S473" s="253"/>
      <c r="T473" s="254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55" t="s">
        <v>137</v>
      </c>
      <c r="AU473" s="255" t="s">
        <v>86</v>
      </c>
      <c r="AV473" s="14" t="s">
        <v>86</v>
      </c>
      <c r="AW473" s="14" t="s">
        <v>32</v>
      </c>
      <c r="AX473" s="14" t="s">
        <v>84</v>
      </c>
      <c r="AY473" s="255" t="s">
        <v>128</v>
      </c>
    </row>
    <row r="474" s="2" customFormat="1" ht="24.15" customHeight="1">
      <c r="A474" s="39"/>
      <c r="B474" s="40"/>
      <c r="C474" s="220" t="s">
        <v>889</v>
      </c>
      <c r="D474" s="220" t="s">
        <v>131</v>
      </c>
      <c r="E474" s="221" t="s">
        <v>954</v>
      </c>
      <c r="F474" s="222" t="s">
        <v>955</v>
      </c>
      <c r="G474" s="223" t="s">
        <v>367</v>
      </c>
      <c r="H474" s="224">
        <v>4</v>
      </c>
      <c r="I474" s="225"/>
      <c r="J474" s="226">
        <f>ROUND(I474*H474,2)</f>
        <v>0</v>
      </c>
      <c r="K474" s="227"/>
      <c r="L474" s="45"/>
      <c r="M474" s="228" t="s">
        <v>1</v>
      </c>
      <c r="N474" s="229" t="s">
        <v>41</v>
      </c>
      <c r="O474" s="92"/>
      <c r="P474" s="230">
        <f>O474*H474</f>
        <v>0</v>
      </c>
      <c r="Q474" s="230">
        <v>0.10940999999999999</v>
      </c>
      <c r="R474" s="230">
        <f>Q474*H474</f>
        <v>0.43763999999999997</v>
      </c>
      <c r="S474" s="230">
        <v>0</v>
      </c>
      <c r="T474" s="231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32" t="s">
        <v>135</v>
      </c>
      <c r="AT474" s="232" t="s">
        <v>131</v>
      </c>
      <c r="AU474" s="232" t="s">
        <v>86</v>
      </c>
      <c r="AY474" s="18" t="s">
        <v>128</v>
      </c>
      <c r="BE474" s="233">
        <f>IF(N474="základní",J474,0)</f>
        <v>0</v>
      </c>
      <c r="BF474" s="233">
        <f>IF(N474="snížená",J474,0)</f>
        <v>0</v>
      </c>
      <c r="BG474" s="233">
        <f>IF(N474="zákl. přenesená",J474,0)</f>
        <v>0</v>
      </c>
      <c r="BH474" s="233">
        <f>IF(N474="sníž. přenesená",J474,0)</f>
        <v>0</v>
      </c>
      <c r="BI474" s="233">
        <f>IF(N474="nulová",J474,0)</f>
        <v>0</v>
      </c>
      <c r="BJ474" s="18" t="s">
        <v>84</v>
      </c>
      <c r="BK474" s="233">
        <f>ROUND(I474*H474,2)</f>
        <v>0</v>
      </c>
      <c r="BL474" s="18" t="s">
        <v>135</v>
      </c>
      <c r="BM474" s="232" t="s">
        <v>1374</v>
      </c>
    </row>
    <row r="475" s="14" customFormat="1">
      <c r="A475" s="14"/>
      <c r="B475" s="245"/>
      <c r="C475" s="246"/>
      <c r="D475" s="236" t="s">
        <v>137</v>
      </c>
      <c r="E475" s="247" t="s">
        <v>1</v>
      </c>
      <c r="F475" s="248" t="s">
        <v>1375</v>
      </c>
      <c r="G475" s="246"/>
      <c r="H475" s="249">
        <v>4</v>
      </c>
      <c r="I475" s="250"/>
      <c r="J475" s="246"/>
      <c r="K475" s="246"/>
      <c r="L475" s="251"/>
      <c r="M475" s="252"/>
      <c r="N475" s="253"/>
      <c r="O475" s="253"/>
      <c r="P475" s="253"/>
      <c r="Q475" s="253"/>
      <c r="R475" s="253"/>
      <c r="S475" s="253"/>
      <c r="T475" s="254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55" t="s">
        <v>137</v>
      </c>
      <c r="AU475" s="255" t="s">
        <v>86</v>
      </c>
      <c r="AV475" s="14" t="s">
        <v>86</v>
      </c>
      <c r="AW475" s="14" t="s">
        <v>32</v>
      </c>
      <c r="AX475" s="14" t="s">
        <v>84</v>
      </c>
      <c r="AY475" s="255" t="s">
        <v>128</v>
      </c>
    </row>
    <row r="476" s="2" customFormat="1" ht="21.75" customHeight="1">
      <c r="A476" s="39"/>
      <c r="B476" s="40"/>
      <c r="C476" s="270" t="s">
        <v>893</v>
      </c>
      <c r="D476" s="270" t="s">
        <v>279</v>
      </c>
      <c r="E476" s="271" t="s">
        <v>959</v>
      </c>
      <c r="F476" s="272" t="s">
        <v>960</v>
      </c>
      <c r="G476" s="273" t="s">
        <v>367</v>
      </c>
      <c r="H476" s="274">
        <v>4</v>
      </c>
      <c r="I476" s="275"/>
      <c r="J476" s="276">
        <f>ROUND(I476*H476,2)</f>
        <v>0</v>
      </c>
      <c r="K476" s="277"/>
      <c r="L476" s="278"/>
      <c r="M476" s="279" t="s">
        <v>1</v>
      </c>
      <c r="N476" s="280" t="s">
        <v>41</v>
      </c>
      <c r="O476" s="92"/>
      <c r="P476" s="230">
        <f>O476*H476</f>
        <v>0</v>
      </c>
      <c r="Q476" s="230">
        <v>0.0061000000000000004</v>
      </c>
      <c r="R476" s="230">
        <f>Q476*H476</f>
        <v>0.024400000000000002</v>
      </c>
      <c r="S476" s="230">
        <v>0</v>
      </c>
      <c r="T476" s="231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32" t="s">
        <v>175</v>
      </c>
      <c r="AT476" s="232" t="s">
        <v>279</v>
      </c>
      <c r="AU476" s="232" t="s">
        <v>86</v>
      </c>
      <c r="AY476" s="18" t="s">
        <v>128</v>
      </c>
      <c r="BE476" s="233">
        <f>IF(N476="základní",J476,0)</f>
        <v>0</v>
      </c>
      <c r="BF476" s="233">
        <f>IF(N476="snížená",J476,0)</f>
        <v>0</v>
      </c>
      <c r="BG476" s="233">
        <f>IF(N476="zákl. přenesená",J476,0)</f>
        <v>0</v>
      </c>
      <c r="BH476" s="233">
        <f>IF(N476="sníž. přenesená",J476,0)</f>
        <v>0</v>
      </c>
      <c r="BI476" s="233">
        <f>IF(N476="nulová",J476,0)</f>
        <v>0</v>
      </c>
      <c r="BJ476" s="18" t="s">
        <v>84</v>
      </c>
      <c r="BK476" s="233">
        <f>ROUND(I476*H476,2)</f>
        <v>0</v>
      </c>
      <c r="BL476" s="18" t="s">
        <v>135</v>
      </c>
      <c r="BM476" s="232" t="s">
        <v>1376</v>
      </c>
    </row>
    <row r="477" s="14" customFormat="1">
      <c r="A477" s="14"/>
      <c r="B477" s="245"/>
      <c r="C477" s="246"/>
      <c r="D477" s="236" t="s">
        <v>137</v>
      </c>
      <c r="E477" s="247" t="s">
        <v>1</v>
      </c>
      <c r="F477" s="248" t="s">
        <v>135</v>
      </c>
      <c r="G477" s="246"/>
      <c r="H477" s="249">
        <v>4</v>
      </c>
      <c r="I477" s="250"/>
      <c r="J477" s="246"/>
      <c r="K477" s="246"/>
      <c r="L477" s="251"/>
      <c r="M477" s="252"/>
      <c r="N477" s="253"/>
      <c r="O477" s="253"/>
      <c r="P477" s="253"/>
      <c r="Q477" s="253"/>
      <c r="R477" s="253"/>
      <c r="S477" s="253"/>
      <c r="T477" s="254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55" t="s">
        <v>137</v>
      </c>
      <c r="AU477" s="255" t="s">
        <v>86</v>
      </c>
      <c r="AV477" s="14" t="s">
        <v>86</v>
      </c>
      <c r="AW477" s="14" t="s">
        <v>32</v>
      </c>
      <c r="AX477" s="14" t="s">
        <v>84</v>
      </c>
      <c r="AY477" s="255" t="s">
        <v>128</v>
      </c>
    </row>
    <row r="478" s="2" customFormat="1" ht="16.5" customHeight="1">
      <c r="A478" s="39"/>
      <c r="B478" s="40"/>
      <c r="C478" s="270" t="s">
        <v>897</v>
      </c>
      <c r="D478" s="270" t="s">
        <v>279</v>
      </c>
      <c r="E478" s="271" t="s">
        <v>963</v>
      </c>
      <c r="F478" s="272" t="s">
        <v>964</v>
      </c>
      <c r="G478" s="273" t="s">
        <v>367</v>
      </c>
      <c r="H478" s="274">
        <v>4</v>
      </c>
      <c r="I478" s="275"/>
      <c r="J478" s="276">
        <f>ROUND(I478*H478,2)</f>
        <v>0</v>
      </c>
      <c r="K478" s="277"/>
      <c r="L478" s="278"/>
      <c r="M478" s="279" t="s">
        <v>1</v>
      </c>
      <c r="N478" s="280" t="s">
        <v>41</v>
      </c>
      <c r="O478" s="92"/>
      <c r="P478" s="230">
        <f>O478*H478</f>
        <v>0</v>
      </c>
      <c r="Q478" s="230">
        <v>0.0030000000000000001</v>
      </c>
      <c r="R478" s="230">
        <f>Q478*H478</f>
        <v>0.012</v>
      </c>
      <c r="S478" s="230">
        <v>0</v>
      </c>
      <c r="T478" s="231">
        <f>S478*H478</f>
        <v>0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32" t="s">
        <v>175</v>
      </c>
      <c r="AT478" s="232" t="s">
        <v>279</v>
      </c>
      <c r="AU478" s="232" t="s">
        <v>86</v>
      </c>
      <c r="AY478" s="18" t="s">
        <v>128</v>
      </c>
      <c r="BE478" s="233">
        <f>IF(N478="základní",J478,0)</f>
        <v>0</v>
      </c>
      <c r="BF478" s="233">
        <f>IF(N478="snížená",J478,0)</f>
        <v>0</v>
      </c>
      <c r="BG478" s="233">
        <f>IF(N478="zákl. přenesená",J478,0)</f>
        <v>0</v>
      </c>
      <c r="BH478" s="233">
        <f>IF(N478="sníž. přenesená",J478,0)</f>
        <v>0</v>
      </c>
      <c r="BI478" s="233">
        <f>IF(N478="nulová",J478,0)</f>
        <v>0</v>
      </c>
      <c r="BJ478" s="18" t="s">
        <v>84</v>
      </c>
      <c r="BK478" s="233">
        <f>ROUND(I478*H478,2)</f>
        <v>0</v>
      </c>
      <c r="BL478" s="18" t="s">
        <v>135</v>
      </c>
      <c r="BM478" s="232" t="s">
        <v>1377</v>
      </c>
    </row>
    <row r="479" s="14" customFormat="1">
      <c r="A479" s="14"/>
      <c r="B479" s="245"/>
      <c r="C479" s="246"/>
      <c r="D479" s="236" t="s">
        <v>137</v>
      </c>
      <c r="E479" s="247" t="s">
        <v>1</v>
      </c>
      <c r="F479" s="248" t="s">
        <v>135</v>
      </c>
      <c r="G479" s="246"/>
      <c r="H479" s="249">
        <v>4</v>
      </c>
      <c r="I479" s="250"/>
      <c r="J479" s="246"/>
      <c r="K479" s="246"/>
      <c r="L479" s="251"/>
      <c r="M479" s="252"/>
      <c r="N479" s="253"/>
      <c r="O479" s="253"/>
      <c r="P479" s="253"/>
      <c r="Q479" s="253"/>
      <c r="R479" s="253"/>
      <c r="S479" s="253"/>
      <c r="T479" s="254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5" t="s">
        <v>137</v>
      </c>
      <c r="AU479" s="255" t="s">
        <v>86</v>
      </c>
      <c r="AV479" s="14" t="s">
        <v>86</v>
      </c>
      <c r="AW479" s="14" t="s">
        <v>32</v>
      </c>
      <c r="AX479" s="14" t="s">
        <v>84</v>
      </c>
      <c r="AY479" s="255" t="s">
        <v>128</v>
      </c>
    </row>
    <row r="480" s="2" customFormat="1" ht="21.75" customHeight="1">
      <c r="A480" s="39"/>
      <c r="B480" s="40"/>
      <c r="C480" s="270" t="s">
        <v>902</v>
      </c>
      <c r="D480" s="270" t="s">
        <v>279</v>
      </c>
      <c r="E480" s="271" t="s">
        <v>967</v>
      </c>
      <c r="F480" s="272" t="s">
        <v>968</v>
      </c>
      <c r="G480" s="273" t="s">
        <v>367</v>
      </c>
      <c r="H480" s="274">
        <v>7</v>
      </c>
      <c r="I480" s="275"/>
      <c r="J480" s="276">
        <f>ROUND(I480*H480,2)</f>
        <v>0</v>
      </c>
      <c r="K480" s="277"/>
      <c r="L480" s="278"/>
      <c r="M480" s="279" t="s">
        <v>1</v>
      </c>
      <c r="N480" s="280" t="s">
        <v>41</v>
      </c>
      <c r="O480" s="92"/>
      <c r="P480" s="230">
        <f>O480*H480</f>
        <v>0</v>
      </c>
      <c r="Q480" s="230">
        <v>0.00035</v>
      </c>
      <c r="R480" s="230">
        <f>Q480*H480</f>
        <v>0.0024499999999999999</v>
      </c>
      <c r="S480" s="230">
        <v>0</v>
      </c>
      <c r="T480" s="231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32" t="s">
        <v>175</v>
      </c>
      <c r="AT480" s="232" t="s">
        <v>279</v>
      </c>
      <c r="AU480" s="232" t="s">
        <v>86</v>
      </c>
      <c r="AY480" s="18" t="s">
        <v>128</v>
      </c>
      <c r="BE480" s="233">
        <f>IF(N480="základní",J480,0)</f>
        <v>0</v>
      </c>
      <c r="BF480" s="233">
        <f>IF(N480="snížená",J480,0)</f>
        <v>0</v>
      </c>
      <c r="BG480" s="233">
        <f>IF(N480="zákl. přenesená",J480,0)</f>
        <v>0</v>
      </c>
      <c r="BH480" s="233">
        <f>IF(N480="sníž. přenesená",J480,0)</f>
        <v>0</v>
      </c>
      <c r="BI480" s="233">
        <f>IF(N480="nulová",J480,0)</f>
        <v>0</v>
      </c>
      <c r="BJ480" s="18" t="s">
        <v>84</v>
      </c>
      <c r="BK480" s="233">
        <f>ROUND(I480*H480,2)</f>
        <v>0</v>
      </c>
      <c r="BL480" s="18" t="s">
        <v>135</v>
      </c>
      <c r="BM480" s="232" t="s">
        <v>1378</v>
      </c>
    </row>
    <row r="481" s="14" customFormat="1">
      <c r="A481" s="14"/>
      <c r="B481" s="245"/>
      <c r="C481" s="246"/>
      <c r="D481" s="236" t="s">
        <v>137</v>
      </c>
      <c r="E481" s="247" t="s">
        <v>1</v>
      </c>
      <c r="F481" s="248" t="s">
        <v>170</v>
      </c>
      <c r="G481" s="246"/>
      <c r="H481" s="249">
        <v>7</v>
      </c>
      <c r="I481" s="250"/>
      <c r="J481" s="246"/>
      <c r="K481" s="246"/>
      <c r="L481" s="251"/>
      <c r="M481" s="252"/>
      <c r="N481" s="253"/>
      <c r="O481" s="253"/>
      <c r="P481" s="253"/>
      <c r="Q481" s="253"/>
      <c r="R481" s="253"/>
      <c r="S481" s="253"/>
      <c r="T481" s="254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55" t="s">
        <v>137</v>
      </c>
      <c r="AU481" s="255" t="s">
        <v>86</v>
      </c>
      <c r="AV481" s="14" t="s">
        <v>86</v>
      </c>
      <c r="AW481" s="14" t="s">
        <v>32</v>
      </c>
      <c r="AX481" s="14" t="s">
        <v>84</v>
      </c>
      <c r="AY481" s="255" t="s">
        <v>128</v>
      </c>
    </row>
    <row r="482" s="2" customFormat="1" ht="16.5" customHeight="1">
      <c r="A482" s="39"/>
      <c r="B482" s="40"/>
      <c r="C482" s="270" t="s">
        <v>907</v>
      </c>
      <c r="D482" s="270" t="s">
        <v>279</v>
      </c>
      <c r="E482" s="271" t="s">
        <v>971</v>
      </c>
      <c r="F482" s="272" t="s">
        <v>972</v>
      </c>
      <c r="G482" s="273" t="s">
        <v>367</v>
      </c>
      <c r="H482" s="274">
        <v>4</v>
      </c>
      <c r="I482" s="275"/>
      <c r="J482" s="276">
        <f>ROUND(I482*H482,2)</f>
        <v>0</v>
      </c>
      <c r="K482" s="277"/>
      <c r="L482" s="278"/>
      <c r="M482" s="279" t="s">
        <v>1</v>
      </c>
      <c r="N482" s="280" t="s">
        <v>41</v>
      </c>
      <c r="O482" s="92"/>
      <c r="P482" s="230">
        <f>O482*H482</f>
        <v>0</v>
      </c>
      <c r="Q482" s="230">
        <v>0.00010000000000000001</v>
      </c>
      <c r="R482" s="230">
        <f>Q482*H482</f>
        <v>0.00040000000000000002</v>
      </c>
      <c r="S482" s="230">
        <v>0</v>
      </c>
      <c r="T482" s="231">
        <f>S482*H482</f>
        <v>0</v>
      </c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R482" s="232" t="s">
        <v>175</v>
      </c>
      <c r="AT482" s="232" t="s">
        <v>279</v>
      </c>
      <c r="AU482" s="232" t="s">
        <v>86</v>
      </c>
      <c r="AY482" s="18" t="s">
        <v>128</v>
      </c>
      <c r="BE482" s="233">
        <f>IF(N482="základní",J482,0)</f>
        <v>0</v>
      </c>
      <c r="BF482" s="233">
        <f>IF(N482="snížená",J482,0)</f>
        <v>0</v>
      </c>
      <c r="BG482" s="233">
        <f>IF(N482="zákl. přenesená",J482,0)</f>
        <v>0</v>
      </c>
      <c r="BH482" s="233">
        <f>IF(N482="sníž. přenesená",J482,0)</f>
        <v>0</v>
      </c>
      <c r="BI482" s="233">
        <f>IF(N482="nulová",J482,0)</f>
        <v>0</v>
      </c>
      <c r="BJ482" s="18" t="s">
        <v>84</v>
      </c>
      <c r="BK482" s="233">
        <f>ROUND(I482*H482,2)</f>
        <v>0</v>
      </c>
      <c r="BL482" s="18" t="s">
        <v>135</v>
      </c>
      <c r="BM482" s="232" t="s">
        <v>1379</v>
      </c>
    </row>
    <row r="483" s="14" customFormat="1">
      <c r="A483" s="14"/>
      <c r="B483" s="245"/>
      <c r="C483" s="246"/>
      <c r="D483" s="236" t="s">
        <v>137</v>
      </c>
      <c r="E483" s="247" t="s">
        <v>1</v>
      </c>
      <c r="F483" s="248" t="s">
        <v>135</v>
      </c>
      <c r="G483" s="246"/>
      <c r="H483" s="249">
        <v>4</v>
      </c>
      <c r="I483" s="250"/>
      <c r="J483" s="246"/>
      <c r="K483" s="246"/>
      <c r="L483" s="251"/>
      <c r="M483" s="252"/>
      <c r="N483" s="253"/>
      <c r="O483" s="253"/>
      <c r="P483" s="253"/>
      <c r="Q483" s="253"/>
      <c r="R483" s="253"/>
      <c r="S483" s="253"/>
      <c r="T483" s="254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55" t="s">
        <v>137</v>
      </c>
      <c r="AU483" s="255" t="s">
        <v>86</v>
      </c>
      <c r="AV483" s="14" t="s">
        <v>86</v>
      </c>
      <c r="AW483" s="14" t="s">
        <v>32</v>
      </c>
      <c r="AX483" s="14" t="s">
        <v>84</v>
      </c>
      <c r="AY483" s="255" t="s">
        <v>128</v>
      </c>
    </row>
    <row r="484" s="2" customFormat="1" ht="33" customHeight="1">
      <c r="A484" s="39"/>
      <c r="B484" s="40"/>
      <c r="C484" s="220" t="s">
        <v>911</v>
      </c>
      <c r="D484" s="220" t="s">
        <v>131</v>
      </c>
      <c r="E484" s="221" t="s">
        <v>975</v>
      </c>
      <c r="F484" s="222" t="s">
        <v>976</v>
      </c>
      <c r="G484" s="223" t="s">
        <v>449</v>
      </c>
      <c r="H484" s="224">
        <v>350</v>
      </c>
      <c r="I484" s="225"/>
      <c r="J484" s="226">
        <f>ROUND(I484*H484,2)</f>
        <v>0</v>
      </c>
      <c r="K484" s="227"/>
      <c r="L484" s="45"/>
      <c r="M484" s="228" t="s">
        <v>1</v>
      </c>
      <c r="N484" s="229" t="s">
        <v>41</v>
      </c>
      <c r="O484" s="92"/>
      <c r="P484" s="230">
        <f>O484*H484</f>
        <v>0</v>
      </c>
      <c r="Q484" s="230">
        <v>0.00033</v>
      </c>
      <c r="R484" s="230">
        <f>Q484*H484</f>
        <v>0.11550000000000001</v>
      </c>
      <c r="S484" s="230">
        <v>0</v>
      </c>
      <c r="T484" s="231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32" t="s">
        <v>135</v>
      </c>
      <c r="AT484" s="232" t="s">
        <v>131</v>
      </c>
      <c r="AU484" s="232" t="s">
        <v>86</v>
      </c>
      <c r="AY484" s="18" t="s">
        <v>128</v>
      </c>
      <c r="BE484" s="233">
        <f>IF(N484="základní",J484,0)</f>
        <v>0</v>
      </c>
      <c r="BF484" s="233">
        <f>IF(N484="snížená",J484,0)</f>
        <v>0</v>
      </c>
      <c r="BG484" s="233">
        <f>IF(N484="zákl. přenesená",J484,0)</f>
        <v>0</v>
      </c>
      <c r="BH484" s="233">
        <f>IF(N484="sníž. přenesená",J484,0)</f>
        <v>0</v>
      </c>
      <c r="BI484" s="233">
        <f>IF(N484="nulová",J484,0)</f>
        <v>0</v>
      </c>
      <c r="BJ484" s="18" t="s">
        <v>84</v>
      </c>
      <c r="BK484" s="233">
        <f>ROUND(I484*H484,2)</f>
        <v>0</v>
      </c>
      <c r="BL484" s="18" t="s">
        <v>135</v>
      </c>
      <c r="BM484" s="232" t="s">
        <v>1380</v>
      </c>
    </row>
    <row r="485" s="13" customFormat="1">
      <c r="A485" s="13"/>
      <c r="B485" s="234"/>
      <c r="C485" s="235"/>
      <c r="D485" s="236" t="s">
        <v>137</v>
      </c>
      <c r="E485" s="237" t="s">
        <v>1</v>
      </c>
      <c r="F485" s="238" t="s">
        <v>978</v>
      </c>
      <c r="G485" s="235"/>
      <c r="H485" s="237" t="s">
        <v>1</v>
      </c>
      <c r="I485" s="239"/>
      <c r="J485" s="235"/>
      <c r="K485" s="235"/>
      <c r="L485" s="240"/>
      <c r="M485" s="241"/>
      <c r="N485" s="242"/>
      <c r="O485" s="242"/>
      <c r="P485" s="242"/>
      <c r="Q485" s="242"/>
      <c r="R485" s="242"/>
      <c r="S485" s="242"/>
      <c r="T485" s="243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4" t="s">
        <v>137</v>
      </c>
      <c r="AU485" s="244" t="s">
        <v>86</v>
      </c>
      <c r="AV485" s="13" t="s">
        <v>84</v>
      </c>
      <c r="AW485" s="13" t="s">
        <v>32</v>
      </c>
      <c r="AX485" s="13" t="s">
        <v>76</v>
      </c>
      <c r="AY485" s="244" t="s">
        <v>128</v>
      </c>
    </row>
    <row r="486" s="13" customFormat="1">
      <c r="A486" s="13"/>
      <c r="B486" s="234"/>
      <c r="C486" s="235"/>
      <c r="D486" s="236" t="s">
        <v>137</v>
      </c>
      <c r="E486" s="237" t="s">
        <v>1</v>
      </c>
      <c r="F486" s="238" t="s">
        <v>979</v>
      </c>
      <c r="G486" s="235"/>
      <c r="H486" s="237" t="s">
        <v>1</v>
      </c>
      <c r="I486" s="239"/>
      <c r="J486" s="235"/>
      <c r="K486" s="235"/>
      <c r="L486" s="240"/>
      <c r="M486" s="241"/>
      <c r="N486" s="242"/>
      <c r="O486" s="242"/>
      <c r="P486" s="242"/>
      <c r="Q486" s="242"/>
      <c r="R486" s="242"/>
      <c r="S486" s="242"/>
      <c r="T486" s="243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4" t="s">
        <v>137</v>
      </c>
      <c r="AU486" s="244" t="s">
        <v>86</v>
      </c>
      <c r="AV486" s="13" t="s">
        <v>84</v>
      </c>
      <c r="AW486" s="13" t="s">
        <v>32</v>
      </c>
      <c r="AX486" s="13" t="s">
        <v>76</v>
      </c>
      <c r="AY486" s="244" t="s">
        <v>128</v>
      </c>
    </row>
    <row r="487" s="14" customFormat="1">
      <c r="A487" s="14"/>
      <c r="B487" s="245"/>
      <c r="C487" s="246"/>
      <c r="D487" s="236" t="s">
        <v>137</v>
      </c>
      <c r="E487" s="247" t="s">
        <v>1</v>
      </c>
      <c r="F487" s="248" t="s">
        <v>518</v>
      </c>
      <c r="G487" s="246"/>
      <c r="H487" s="249">
        <v>350</v>
      </c>
      <c r="I487" s="250"/>
      <c r="J487" s="246"/>
      <c r="K487" s="246"/>
      <c r="L487" s="251"/>
      <c r="M487" s="252"/>
      <c r="N487" s="253"/>
      <c r="O487" s="253"/>
      <c r="P487" s="253"/>
      <c r="Q487" s="253"/>
      <c r="R487" s="253"/>
      <c r="S487" s="253"/>
      <c r="T487" s="254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55" t="s">
        <v>137</v>
      </c>
      <c r="AU487" s="255" t="s">
        <v>86</v>
      </c>
      <c r="AV487" s="14" t="s">
        <v>86</v>
      </c>
      <c r="AW487" s="14" t="s">
        <v>32</v>
      </c>
      <c r="AX487" s="14" t="s">
        <v>84</v>
      </c>
      <c r="AY487" s="255" t="s">
        <v>128</v>
      </c>
    </row>
    <row r="488" s="2" customFormat="1" ht="33" customHeight="1">
      <c r="A488" s="39"/>
      <c r="B488" s="40"/>
      <c r="C488" s="220" t="s">
        <v>916</v>
      </c>
      <c r="D488" s="220" t="s">
        <v>131</v>
      </c>
      <c r="E488" s="221" t="s">
        <v>981</v>
      </c>
      <c r="F488" s="222" t="s">
        <v>982</v>
      </c>
      <c r="G488" s="223" t="s">
        <v>449</v>
      </c>
      <c r="H488" s="224">
        <v>15</v>
      </c>
      <c r="I488" s="225"/>
      <c r="J488" s="226">
        <f>ROUND(I488*H488,2)</f>
        <v>0</v>
      </c>
      <c r="K488" s="227"/>
      <c r="L488" s="45"/>
      <c r="M488" s="228" t="s">
        <v>1</v>
      </c>
      <c r="N488" s="229" t="s">
        <v>41</v>
      </c>
      <c r="O488" s="92"/>
      <c r="P488" s="230">
        <f>O488*H488</f>
        <v>0</v>
      </c>
      <c r="Q488" s="230">
        <v>0.00011</v>
      </c>
      <c r="R488" s="230">
        <f>Q488*H488</f>
        <v>0.00165</v>
      </c>
      <c r="S488" s="230">
        <v>0</v>
      </c>
      <c r="T488" s="231">
        <f>S488*H488</f>
        <v>0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32" t="s">
        <v>135</v>
      </c>
      <c r="AT488" s="232" t="s">
        <v>131</v>
      </c>
      <c r="AU488" s="232" t="s">
        <v>86</v>
      </c>
      <c r="AY488" s="18" t="s">
        <v>128</v>
      </c>
      <c r="BE488" s="233">
        <f>IF(N488="základní",J488,0)</f>
        <v>0</v>
      </c>
      <c r="BF488" s="233">
        <f>IF(N488="snížená",J488,0)</f>
        <v>0</v>
      </c>
      <c r="BG488" s="233">
        <f>IF(N488="zákl. přenesená",J488,0)</f>
        <v>0</v>
      </c>
      <c r="BH488" s="233">
        <f>IF(N488="sníž. přenesená",J488,0)</f>
        <v>0</v>
      </c>
      <c r="BI488" s="233">
        <f>IF(N488="nulová",J488,0)</f>
        <v>0</v>
      </c>
      <c r="BJ488" s="18" t="s">
        <v>84</v>
      </c>
      <c r="BK488" s="233">
        <f>ROUND(I488*H488,2)</f>
        <v>0</v>
      </c>
      <c r="BL488" s="18" t="s">
        <v>135</v>
      </c>
      <c r="BM488" s="232" t="s">
        <v>1381</v>
      </c>
    </row>
    <row r="489" s="13" customFormat="1">
      <c r="A489" s="13"/>
      <c r="B489" s="234"/>
      <c r="C489" s="235"/>
      <c r="D489" s="236" t="s">
        <v>137</v>
      </c>
      <c r="E489" s="237" t="s">
        <v>1</v>
      </c>
      <c r="F489" s="238" t="s">
        <v>984</v>
      </c>
      <c r="G489" s="235"/>
      <c r="H489" s="237" t="s">
        <v>1</v>
      </c>
      <c r="I489" s="239"/>
      <c r="J489" s="235"/>
      <c r="K489" s="235"/>
      <c r="L489" s="240"/>
      <c r="M489" s="241"/>
      <c r="N489" s="242"/>
      <c r="O489" s="242"/>
      <c r="P489" s="242"/>
      <c r="Q489" s="242"/>
      <c r="R489" s="242"/>
      <c r="S489" s="242"/>
      <c r="T489" s="243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4" t="s">
        <v>137</v>
      </c>
      <c r="AU489" s="244" t="s">
        <v>86</v>
      </c>
      <c r="AV489" s="13" t="s">
        <v>84</v>
      </c>
      <c r="AW489" s="13" t="s">
        <v>32</v>
      </c>
      <c r="AX489" s="13" t="s">
        <v>76</v>
      </c>
      <c r="AY489" s="244" t="s">
        <v>128</v>
      </c>
    </row>
    <row r="490" s="14" customFormat="1">
      <c r="A490" s="14"/>
      <c r="B490" s="245"/>
      <c r="C490" s="246"/>
      <c r="D490" s="236" t="s">
        <v>137</v>
      </c>
      <c r="E490" s="247" t="s">
        <v>1</v>
      </c>
      <c r="F490" s="248" t="s">
        <v>217</v>
      </c>
      <c r="G490" s="246"/>
      <c r="H490" s="249">
        <v>15</v>
      </c>
      <c r="I490" s="250"/>
      <c r="J490" s="246"/>
      <c r="K490" s="246"/>
      <c r="L490" s="251"/>
      <c r="M490" s="252"/>
      <c r="N490" s="253"/>
      <c r="O490" s="253"/>
      <c r="P490" s="253"/>
      <c r="Q490" s="253"/>
      <c r="R490" s="253"/>
      <c r="S490" s="253"/>
      <c r="T490" s="254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55" t="s">
        <v>137</v>
      </c>
      <c r="AU490" s="255" t="s">
        <v>86</v>
      </c>
      <c r="AV490" s="14" t="s">
        <v>86</v>
      </c>
      <c r="AW490" s="14" t="s">
        <v>32</v>
      </c>
      <c r="AX490" s="14" t="s">
        <v>84</v>
      </c>
      <c r="AY490" s="255" t="s">
        <v>128</v>
      </c>
    </row>
    <row r="491" s="2" customFormat="1" ht="24.15" customHeight="1">
      <c r="A491" s="39"/>
      <c r="B491" s="40"/>
      <c r="C491" s="220" t="s">
        <v>922</v>
      </c>
      <c r="D491" s="220" t="s">
        <v>131</v>
      </c>
      <c r="E491" s="221" t="s">
        <v>986</v>
      </c>
      <c r="F491" s="222" t="s">
        <v>987</v>
      </c>
      <c r="G491" s="223" t="s">
        <v>367</v>
      </c>
      <c r="H491" s="224">
        <v>14</v>
      </c>
      <c r="I491" s="225"/>
      <c r="J491" s="226">
        <f>ROUND(I491*H491,2)</f>
        <v>0</v>
      </c>
      <c r="K491" s="227"/>
      <c r="L491" s="45"/>
      <c r="M491" s="228" t="s">
        <v>1</v>
      </c>
      <c r="N491" s="229" t="s">
        <v>41</v>
      </c>
      <c r="O491" s="92"/>
      <c r="P491" s="230">
        <f>O491*H491</f>
        <v>0</v>
      </c>
      <c r="Q491" s="230">
        <v>0.00054000000000000001</v>
      </c>
      <c r="R491" s="230">
        <f>Q491*H491</f>
        <v>0.0075599999999999999</v>
      </c>
      <c r="S491" s="230">
        <v>0</v>
      </c>
      <c r="T491" s="231">
        <f>S491*H491</f>
        <v>0</v>
      </c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R491" s="232" t="s">
        <v>135</v>
      </c>
      <c r="AT491" s="232" t="s">
        <v>131</v>
      </c>
      <c r="AU491" s="232" t="s">
        <v>86</v>
      </c>
      <c r="AY491" s="18" t="s">
        <v>128</v>
      </c>
      <c r="BE491" s="233">
        <f>IF(N491="základní",J491,0)</f>
        <v>0</v>
      </c>
      <c r="BF491" s="233">
        <f>IF(N491="snížená",J491,0)</f>
        <v>0</v>
      </c>
      <c r="BG491" s="233">
        <f>IF(N491="zákl. přenesená",J491,0)</f>
        <v>0</v>
      </c>
      <c r="BH491" s="233">
        <f>IF(N491="sníž. přenesená",J491,0)</f>
        <v>0</v>
      </c>
      <c r="BI491" s="233">
        <f>IF(N491="nulová",J491,0)</f>
        <v>0</v>
      </c>
      <c r="BJ491" s="18" t="s">
        <v>84</v>
      </c>
      <c r="BK491" s="233">
        <f>ROUND(I491*H491,2)</f>
        <v>0</v>
      </c>
      <c r="BL491" s="18" t="s">
        <v>135</v>
      </c>
      <c r="BM491" s="232" t="s">
        <v>1382</v>
      </c>
    </row>
    <row r="492" s="13" customFormat="1">
      <c r="A492" s="13"/>
      <c r="B492" s="234"/>
      <c r="C492" s="235"/>
      <c r="D492" s="236" t="s">
        <v>137</v>
      </c>
      <c r="E492" s="237" t="s">
        <v>1</v>
      </c>
      <c r="F492" s="238" t="s">
        <v>989</v>
      </c>
      <c r="G492" s="235"/>
      <c r="H492" s="237" t="s">
        <v>1</v>
      </c>
      <c r="I492" s="239"/>
      <c r="J492" s="235"/>
      <c r="K492" s="235"/>
      <c r="L492" s="240"/>
      <c r="M492" s="241"/>
      <c r="N492" s="242"/>
      <c r="O492" s="242"/>
      <c r="P492" s="242"/>
      <c r="Q492" s="242"/>
      <c r="R492" s="242"/>
      <c r="S492" s="242"/>
      <c r="T492" s="243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4" t="s">
        <v>137</v>
      </c>
      <c r="AU492" s="244" t="s">
        <v>86</v>
      </c>
      <c r="AV492" s="13" t="s">
        <v>84</v>
      </c>
      <c r="AW492" s="13" t="s">
        <v>32</v>
      </c>
      <c r="AX492" s="13" t="s">
        <v>76</v>
      </c>
      <c r="AY492" s="244" t="s">
        <v>128</v>
      </c>
    </row>
    <row r="493" s="14" customFormat="1">
      <c r="A493" s="14"/>
      <c r="B493" s="245"/>
      <c r="C493" s="246"/>
      <c r="D493" s="236" t="s">
        <v>137</v>
      </c>
      <c r="E493" s="247" t="s">
        <v>1</v>
      </c>
      <c r="F493" s="248" t="s">
        <v>187</v>
      </c>
      <c r="G493" s="246"/>
      <c r="H493" s="249">
        <v>10</v>
      </c>
      <c r="I493" s="250"/>
      <c r="J493" s="246"/>
      <c r="K493" s="246"/>
      <c r="L493" s="251"/>
      <c r="M493" s="252"/>
      <c r="N493" s="253"/>
      <c r="O493" s="253"/>
      <c r="P493" s="253"/>
      <c r="Q493" s="253"/>
      <c r="R493" s="253"/>
      <c r="S493" s="253"/>
      <c r="T493" s="254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55" t="s">
        <v>137</v>
      </c>
      <c r="AU493" s="255" t="s">
        <v>86</v>
      </c>
      <c r="AV493" s="14" t="s">
        <v>86</v>
      </c>
      <c r="AW493" s="14" t="s">
        <v>32</v>
      </c>
      <c r="AX493" s="14" t="s">
        <v>76</v>
      </c>
      <c r="AY493" s="255" t="s">
        <v>128</v>
      </c>
    </row>
    <row r="494" s="13" customFormat="1">
      <c r="A494" s="13"/>
      <c r="B494" s="234"/>
      <c r="C494" s="235"/>
      <c r="D494" s="236" t="s">
        <v>137</v>
      </c>
      <c r="E494" s="237" t="s">
        <v>1</v>
      </c>
      <c r="F494" s="238" t="s">
        <v>1383</v>
      </c>
      <c r="G494" s="235"/>
      <c r="H494" s="237" t="s">
        <v>1</v>
      </c>
      <c r="I494" s="239"/>
      <c r="J494" s="235"/>
      <c r="K494" s="235"/>
      <c r="L494" s="240"/>
      <c r="M494" s="241"/>
      <c r="N494" s="242"/>
      <c r="O494" s="242"/>
      <c r="P494" s="242"/>
      <c r="Q494" s="242"/>
      <c r="R494" s="242"/>
      <c r="S494" s="242"/>
      <c r="T494" s="243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44" t="s">
        <v>137</v>
      </c>
      <c r="AU494" s="244" t="s">
        <v>86</v>
      </c>
      <c r="AV494" s="13" t="s">
        <v>84</v>
      </c>
      <c r="AW494" s="13" t="s">
        <v>32</v>
      </c>
      <c r="AX494" s="13" t="s">
        <v>76</v>
      </c>
      <c r="AY494" s="244" t="s">
        <v>128</v>
      </c>
    </row>
    <row r="495" s="14" customFormat="1">
      <c r="A495" s="14"/>
      <c r="B495" s="245"/>
      <c r="C495" s="246"/>
      <c r="D495" s="236" t="s">
        <v>137</v>
      </c>
      <c r="E495" s="247" t="s">
        <v>1</v>
      </c>
      <c r="F495" s="248" t="s">
        <v>135</v>
      </c>
      <c r="G495" s="246"/>
      <c r="H495" s="249">
        <v>4</v>
      </c>
      <c r="I495" s="250"/>
      <c r="J495" s="246"/>
      <c r="K495" s="246"/>
      <c r="L495" s="251"/>
      <c r="M495" s="252"/>
      <c r="N495" s="253"/>
      <c r="O495" s="253"/>
      <c r="P495" s="253"/>
      <c r="Q495" s="253"/>
      <c r="R495" s="253"/>
      <c r="S495" s="253"/>
      <c r="T495" s="254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55" t="s">
        <v>137</v>
      </c>
      <c r="AU495" s="255" t="s">
        <v>86</v>
      </c>
      <c r="AV495" s="14" t="s">
        <v>86</v>
      </c>
      <c r="AW495" s="14" t="s">
        <v>32</v>
      </c>
      <c r="AX495" s="14" t="s">
        <v>76</v>
      </c>
      <c r="AY495" s="255" t="s">
        <v>128</v>
      </c>
    </row>
    <row r="496" s="15" customFormat="1">
      <c r="A496" s="15"/>
      <c r="B496" s="256"/>
      <c r="C496" s="257"/>
      <c r="D496" s="236" t="s">
        <v>137</v>
      </c>
      <c r="E496" s="258" t="s">
        <v>1</v>
      </c>
      <c r="F496" s="259" t="s">
        <v>140</v>
      </c>
      <c r="G496" s="257"/>
      <c r="H496" s="260">
        <v>14</v>
      </c>
      <c r="I496" s="261"/>
      <c r="J496" s="257"/>
      <c r="K496" s="257"/>
      <c r="L496" s="262"/>
      <c r="M496" s="263"/>
      <c r="N496" s="264"/>
      <c r="O496" s="264"/>
      <c r="P496" s="264"/>
      <c r="Q496" s="264"/>
      <c r="R496" s="264"/>
      <c r="S496" s="264"/>
      <c r="T496" s="265"/>
      <c r="U496" s="15"/>
      <c r="V496" s="15"/>
      <c r="W496" s="15"/>
      <c r="X496" s="15"/>
      <c r="Y496" s="15"/>
      <c r="Z496" s="15"/>
      <c r="AA496" s="15"/>
      <c r="AB496" s="15"/>
      <c r="AC496" s="15"/>
      <c r="AD496" s="15"/>
      <c r="AE496" s="15"/>
      <c r="AT496" s="266" t="s">
        <v>137</v>
      </c>
      <c r="AU496" s="266" t="s">
        <v>86</v>
      </c>
      <c r="AV496" s="15" t="s">
        <v>135</v>
      </c>
      <c r="AW496" s="15" t="s">
        <v>32</v>
      </c>
      <c r="AX496" s="15" t="s">
        <v>84</v>
      </c>
      <c r="AY496" s="266" t="s">
        <v>128</v>
      </c>
    </row>
    <row r="497" s="2" customFormat="1" ht="37.8" customHeight="1">
      <c r="A497" s="39"/>
      <c r="B497" s="40"/>
      <c r="C497" s="220" t="s">
        <v>927</v>
      </c>
      <c r="D497" s="220" t="s">
        <v>131</v>
      </c>
      <c r="E497" s="221" t="s">
        <v>991</v>
      </c>
      <c r="F497" s="222" t="s">
        <v>992</v>
      </c>
      <c r="G497" s="223" t="s">
        <v>449</v>
      </c>
      <c r="H497" s="224">
        <v>365</v>
      </c>
      <c r="I497" s="225"/>
      <c r="J497" s="226">
        <f>ROUND(I497*H497,2)</f>
        <v>0</v>
      </c>
      <c r="K497" s="227"/>
      <c r="L497" s="45"/>
      <c r="M497" s="228" t="s">
        <v>1</v>
      </c>
      <c r="N497" s="229" t="s">
        <v>41</v>
      </c>
      <c r="O497" s="92"/>
      <c r="P497" s="230">
        <f>O497*H497</f>
        <v>0</v>
      </c>
      <c r="Q497" s="230">
        <v>0</v>
      </c>
      <c r="R497" s="230">
        <f>Q497*H497</f>
        <v>0</v>
      </c>
      <c r="S497" s="230">
        <v>0</v>
      </c>
      <c r="T497" s="231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32" t="s">
        <v>135</v>
      </c>
      <c r="AT497" s="232" t="s">
        <v>131</v>
      </c>
      <c r="AU497" s="232" t="s">
        <v>86</v>
      </c>
      <c r="AY497" s="18" t="s">
        <v>128</v>
      </c>
      <c r="BE497" s="233">
        <f>IF(N497="základní",J497,0)</f>
        <v>0</v>
      </c>
      <c r="BF497" s="233">
        <f>IF(N497="snížená",J497,0)</f>
        <v>0</v>
      </c>
      <c r="BG497" s="233">
        <f>IF(N497="zákl. přenesená",J497,0)</f>
        <v>0</v>
      </c>
      <c r="BH497" s="233">
        <f>IF(N497="sníž. přenesená",J497,0)</f>
        <v>0</v>
      </c>
      <c r="BI497" s="233">
        <f>IF(N497="nulová",J497,0)</f>
        <v>0</v>
      </c>
      <c r="BJ497" s="18" t="s">
        <v>84</v>
      </c>
      <c r="BK497" s="233">
        <f>ROUND(I497*H497,2)</f>
        <v>0</v>
      </c>
      <c r="BL497" s="18" t="s">
        <v>135</v>
      </c>
      <c r="BM497" s="232" t="s">
        <v>1384</v>
      </c>
    </row>
    <row r="498" s="14" customFormat="1">
      <c r="A498" s="14"/>
      <c r="B498" s="245"/>
      <c r="C498" s="246"/>
      <c r="D498" s="236" t="s">
        <v>137</v>
      </c>
      <c r="E498" s="247" t="s">
        <v>1</v>
      </c>
      <c r="F498" s="248" t="s">
        <v>1385</v>
      </c>
      <c r="G498" s="246"/>
      <c r="H498" s="249">
        <v>365</v>
      </c>
      <c r="I498" s="250"/>
      <c r="J498" s="246"/>
      <c r="K498" s="246"/>
      <c r="L498" s="251"/>
      <c r="M498" s="252"/>
      <c r="N498" s="253"/>
      <c r="O498" s="253"/>
      <c r="P498" s="253"/>
      <c r="Q498" s="253"/>
      <c r="R498" s="253"/>
      <c r="S498" s="253"/>
      <c r="T498" s="254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55" t="s">
        <v>137</v>
      </c>
      <c r="AU498" s="255" t="s">
        <v>86</v>
      </c>
      <c r="AV498" s="14" t="s">
        <v>86</v>
      </c>
      <c r="AW498" s="14" t="s">
        <v>32</v>
      </c>
      <c r="AX498" s="14" t="s">
        <v>84</v>
      </c>
      <c r="AY498" s="255" t="s">
        <v>128</v>
      </c>
    </row>
    <row r="499" s="2" customFormat="1" ht="49.05" customHeight="1">
      <c r="A499" s="39"/>
      <c r="B499" s="40"/>
      <c r="C499" s="220" t="s">
        <v>932</v>
      </c>
      <c r="D499" s="220" t="s">
        <v>131</v>
      </c>
      <c r="E499" s="221" t="s">
        <v>996</v>
      </c>
      <c r="F499" s="222" t="s">
        <v>997</v>
      </c>
      <c r="G499" s="223" t="s">
        <v>449</v>
      </c>
      <c r="H499" s="224">
        <v>853</v>
      </c>
      <c r="I499" s="225"/>
      <c r="J499" s="226">
        <f>ROUND(I499*H499,2)</f>
        <v>0</v>
      </c>
      <c r="K499" s="227"/>
      <c r="L499" s="45"/>
      <c r="M499" s="228" t="s">
        <v>1</v>
      </c>
      <c r="N499" s="229" t="s">
        <v>41</v>
      </c>
      <c r="O499" s="92"/>
      <c r="P499" s="230">
        <f>O499*H499</f>
        <v>0</v>
      </c>
      <c r="Q499" s="230">
        <v>0.15540000000000001</v>
      </c>
      <c r="R499" s="230">
        <f>Q499*H499</f>
        <v>132.55620000000002</v>
      </c>
      <c r="S499" s="230">
        <v>0</v>
      </c>
      <c r="T499" s="231">
        <f>S499*H499</f>
        <v>0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32" t="s">
        <v>135</v>
      </c>
      <c r="AT499" s="232" t="s">
        <v>131</v>
      </c>
      <c r="AU499" s="232" t="s">
        <v>86</v>
      </c>
      <c r="AY499" s="18" t="s">
        <v>128</v>
      </c>
      <c r="BE499" s="233">
        <f>IF(N499="základní",J499,0)</f>
        <v>0</v>
      </c>
      <c r="BF499" s="233">
        <f>IF(N499="snížená",J499,0)</f>
        <v>0</v>
      </c>
      <c r="BG499" s="233">
        <f>IF(N499="zákl. přenesená",J499,0)</f>
        <v>0</v>
      </c>
      <c r="BH499" s="233">
        <f>IF(N499="sníž. přenesená",J499,0)</f>
        <v>0</v>
      </c>
      <c r="BI499" s="233">
        <f>IF(N499="nulová",J499,0)</f>
        <v>0</v>
      </c>
      <c r="BJ499" s="18" t="s">
        <v>84</v>
      </c>
      <c r="BK499" s="233">
        <f>ROUND(I499*H499,2)</f>
        <v>0</v>
      </c>
      <c r="BL499" s="18" t="s">
        <v>135</v>
      </c>
      <c r="BM499" s="232" t="s">
        <v>1386</v>
      </c>
    </row>
    <row r="500" s="13" customFormat="1">
      <c r="A500" s="13"/>
      <c r="B500" s="234"/>
      <c r="C500" s="235"/>
      <c r="D500" s="236" t="s">
        <v>137</v>
      </c>
      <c r="E500" s="237" t="s">
        <v>1</v>
      </c>
      <c r="F500" s="238" t="s">
        <v>1387</v>
      </c>
      <c r="G500" s="235"/>
      <c r="H500" s="237" t="s">
        <v>1</v>
      </c>
      <c r="I500" s="239"/>
      <c r="J500" s="235"/>
      <c r="K500" s="235"/>
      <c r="L500" s="240"/>
      <c r="M500" s="241"/>
      <c r="N500" s="242"/>
      <c r="O500" s="242"/>
      <c r="P500" s="242"/>
      <c r="Q500" s="242"/>
      <c r="R500" s="242"/>
      <c r="S500" s="242"/>
      <c r="T500" s="243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4" t="s">
        <v>137</v>
      </c>
      <c r="AU500" s="244" t="s">
        <v>86</v>
      </c>
      <c r="AV500" s="13" t="s">
        <v>84</v>
      </c>
      <c r="AW500" s="13" t="s">
        <v>32</v>
      </c>
      <c r="AX500" s="13" t="s">
        <v>76</v>
      </c>
      <c r="AY500" s="244" t="s">
        <v>128</v>
      </c>
    </row>
    <row r="501" s="14" customFormat="1">
      <c r="A501" s="14"/>
      <c r="B501" s="245"/>
      <c r="C501" s="246"/>
      <c r="D501" s="236" t="s">
        <v>137</v>
      </c>
      <c r="E501" s="247" t="s">
        <v>1</v>
      </c>
      <c r="F501" s="248" t="s">
        <v>1388</v>
      </c>
      <c r="G501" s="246"/>
      <c r="H501" s="249">
        <v>264</v>
      </c>
      <c r="I501" s="250"/>
      <c r="J501" s="246"/>
      <c r="K501" s="246"/>
      <c r="L501" s="251"/>
      <c r="M501" s="252"/>
      <c r="N501" s="253"/>
      <c r="O501" s="253"/>
      <c r="P501" s="253"/>
      <c r="Q501" s="253"/>
      <c r="R501" s="253"/>
      <c r="S501" s="253"/>
      <c r="T501" s="254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55" t="s">
        <v>137</v>
      </c>
      <c r="AU501" s="255" t="s">
        <v>86</v>
      </c>
      <c r="AV501" s="14" t="s">
        <v>86</v>
      </c>
      <c r="AW501" s="14" t="s">
        <v>32</v>
      </c>
      <c r="AX501" s="14" t="s">
        <v>76</v>
      </c>
      <c r="AY501" s="255" t="s">
        <v>128</v>
      </c>
    </row>
    <row r="502" s="13" customFormat="1">
      <c r="A502" s="13"/>
      <c r="B502" s="234"/>
      <c r="C502" s="235"/>
      <c r="D502" s="236" t="s">
        <v>137</v>
      </c>
      <c r="E502" s="237" t="s">
        <v>1</v>
      </c>
      <c r="F502" s="238" t="s">
        <v>1389</v>
      </c>
      <c r="G502" s="235"/>
      <c r="H502" s="237" t="s">
        <v>1</v>
      </c>
      <c r="I502" s="239"/>
      <c r="J502" s="235"/>
      <c r="K502" s="235"/>
      <c r="L502" s="240"/>
      <c r="M502" s="241"/>
      <c r="N502" s="242"/>
      <c r="O502" s="242"/>
      <c r="P502" s="242"/>
      <c r="Q502" s="242"/>
      <c r="R502" s="242"/>
      <c r="S502" s="242"/>
      <c r="T502" s="243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4" t="s">
        <v>137</v>
      </c>
      <c r="AU502" s="244" t="s">
        <v>86</v>
      </c>
      <c r="AV502" s="13" t="s">
        <v>84</v>
      </c>
      <c r="AW502" s="13" t="s">
        <v>32</v>
      </c>
      <c r="AX502" s="13" t="s">
        <v>76</v>
      </c>
      <c r="AY502" s="244" t="s">
        <v>128</v>
      </c>
    </row>
    <row r="503" s="14" customFormat="1">
      <c r="A503" s="14"/>
      <c r="B503" s="245"/>
      <c r="C503" s="246"/>
      <c r="D503" s="236" t="s">
        <v>137</v>
      </c>
      <c r="E503" s="247" t="s">
        <v>1</v>
      </c>
      <c r="F503" s="248" t="s">
        <v>1390</v>
      </c>
      <c r="G503" s="246"/>
      <c r="H503" s="249">
        <v>2</v>
      </c>
      <c r="I503" s="250"/>
      <c r="J503" s="246"/>
      <c r="K503" s="246"/>
      <c r="L503" s="251"/>
      <c r="M503" s="252"/>
      <c r="N503" s="253"/>
      <c r="O503" s="253"/>
      <c r="P503" s="253"/>
      <c r="Q503" s="253"/>
      <c r="R503" s="253"/>
      <c r="S503" s="253"/>
      <c r="T503" s="254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55" t="s">
        <v>137</v>
      </c>
      <c r="AU503" s="255" t="s">
        <v>86</v>
      </c>
      <c r="AV503" s="14" t="s">
        <v>86</v>
      </c>
      <c r="AW503" s="14" t="s">
        <v>32</v>
      </c>
      <c r="AX503" s="14" t="s">
        <v>76</v>
      </c>
      <c r="AY503" s="255" t="s">
        <v>128</v>
      </c>
    </row>
    <row r="504" s="13" customFormat="1">
      <c r="A504" s="13"/>
      <c r="B504" s="234"/>
      <c r="C504" s="235"/>
      <c r="D504" s="236" t="s">
        <v>137</v>
      </c>
      <c r="E504" s="237" t="s">
        <v>1</v>
      </c>
      <c r="F504" s="238" t="s">
        <v>1000</v>
      </c>
      <c r="G504" s="235"/>
      <c r="H504" s="237" t="s">
        <v>1</v>
      </c>
      <c r="I504" s="239"/>
      <c r="J504" s="235"/>
      <c r="K504" s="235"/>
      <c r="L504" s="240"/>
      <c r="M504" s="241"/>
      <c r="N504" s="242"/>
      <c r="O504" s="242"/>
      <c r="P504" s="242"/>
      <c r="Q504" s="242"/>
      <c r="R504" s="242"/>
      <c r="S504" s="242"/>
      <c r="T504" s="243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4" t="s">
        <v>137</v>
      </c>
      <c r="AU504" s="244" t="s">
        <v>86</v>
      </c>
      <c r="AV504" s="13" t="s">
        <v>84</v>
      </c>
      <c r="AW504" s="13" t="s">
        <v>32</v>
      </c>
      <c r="AX504" s="13" t="s">
        <v>76</v>
      </c>
      <c r="AY504" s="244" t="s">
        <v>128</v>
      </c>
    </row>
    <row r="505" s="14" customFormat="1">
      <c r="A505" s="14"/>
      <c r="B505" s="245"/>
      <c r="C505" s="246"/>
      <c r="D505" s="236" t="s">
        <v>137</v>
      </c>
      <c r="E505" s="247" t="s">
        <v>1</v>
      </c>
      <c r="F505" s="248" t="s">
        <v>1391</v>
      </c>
      <c r="G505" s="246"/>
      <c r="H505" s="249">
        <v>581</v>
      </c>
      <c r="I505" s="250"/>
      <c r="J505" s="246"/>
      <c r="K505" s="246"/>
      <c r="L505" s="251"/>
      <c r="M505" s="252"/>
      <c r="N505" s="253"/>
      <c r="O505" s="253"/>
      <c r="P505" s="253"/>
      <c r="Q505" s="253"/>
      <c r="R505" s="253"/>
      <c r="S505" s="253"/>
      <c r="T505" s="254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5" t="s">
        <v>137</v>
      </c>
      <c r="AU505" s="255" t="s">
        <v>86</v>
      </c>
      <c r="AV505" s="14" t="s">
        <v>86</v>
      </c>
      <c r="AW505" s="14" t="s">
        <v>32</v>
      </c>
      <c r="AX505" s="14" t="s">
        <v>76</v>
      </c>
      <c r="AY505" s="255" t="s">
        <v>128</v>
      </c>
    </row>
    <row r="506" s="13" customFormat="1">
      <c r="A506" s="13"/>
      <c r="B506" s="234"/>
      <c r="C506" s="235"/>
      <c r="D506" s="236" t="s">
        <v>137</v>
      </c>
      <c r="E506" s="237" t="s">
        <v>1</v>
      </c>
      <c r="F506" s="238" t="s">
        <v>1003</v>
      </c>
      <c r="G506" s="235"/>
      <c r="H506" s="237" t="s">
        <v>1</v>
      </c>
      <c r="I506" s="239"/>
      <c r="J506" s="235"/>
      <c r="K506" s="235"/>
      <c r="L506" s="240"/>
      <c r="M506" s="241"/>
      <c r="N506" s="242"/>
      <c r="O506" s="242"/>
      <c r="P506" s="242"/>
      <c r="Q506" s="242"/>
      <c r="R506" s="242"/>
      <c r="S506" s="242"/>
      <c r="T506" s="243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44" t="s">
        <v>137</v>
      </c>
      <c r="AU506" s="244" t="s">
        <v>86</v>
      </c>
      <c r="AV506" s="13" t="s">
        <v>84</v>
      </c>
      <c r="AW506" s="13" t="s">
        <v>32</v>
      </c>
      <c r="AX506" s="13" t="s">
        <v>76</v>
      </c>
      <c r="AY506" s="244" t="s">
        <v>128</v>
      </c>
    </row>
    <row r="507" s="14" customFormat="1">
      <c r="A507" s="14"/>
      <c r="B507" s="245"/>
      <c r="C507" s="246"/>
      <c r="D507" s="236" t="s">
        <v>137</v>
      </c>
      <c r="E507" s="247" t="s">
        <v>1</v>
      </c>
      <c r="F507" s="248" t="s">
        <v>1392</v>
      </c>
      <c r="G507" s="246"/>
      <c r="H507" s="249">
        <v>6</v>
      </c>
      <c r="I507" s="250"/>
      <c r="J507" s="246"/>
      <c r="K507" s="246"/>
      <c r="L507" s="251"/>
      <c r="M507" s="252"/>
      <c r="N507" s="253"/>
      <c r="O507" s="253"/>
      <c r="P507" s="253"/>
      <c r="Q507" s="253"/>
      <c r="R507" s="253"/>
      <c r="S507" s="253"/>
      <c r="T507" s="254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55" t="s">
        <v>137</v>
      </c>
      <c r="AU507" s="255" t="s">
        <v>86</v>
      </c>
      <c r="AV507" s="14" t="s">
        <v>86</v>
      </c>
      <c r="AW507" s="14" t="s">
        <v>32</v>
      </c>
      <c r="AX507" s="14" t="s">
        <v>76</v>
      </c>
      <c r="AY507" s="255" t="s">
        <v>128</v>
      </c>
    </row>
    <row r="508" s="15" customFormat="1">
      <c r="A508" s="15"/>
      <c r="B508" s="256"/>
      <c r="C508" s="257"/>
      <c r="D508" s="236" t="s">
        <v>137</v>
      </c>
      <c r="E508" s="258" t="s">
        <v>1</v>
      </c>
      <c r="F508" s="259" t="s">
        <v>140</v>
      </c>
      <c r="G508" s="257"/>
      <c r="H508" s="260">
        <v>853</v>
      </c>
      <c r="I508" s="261"/>
      <c r="J508" s="257"/>
      <c r="K508" s="257"/>
      <c r="L508" s="262"/>
      <c r="M508" s="263"/>
      <c r="N508" s="264"/>
      <c r="O508" s="264"/>
      <c r="P508" s="264"/>
      <c r="Q508" s="264"/>
      <c r="R508" s="264"/>
      <c r="S508" s="264"/>
      <c r="T508" s="265"/>
      <c r="U508" s="15"/>
      <c r="V508" s="15"/>
      <c r="W508" s="15"/>
      <c r="X508" s="15"/>
      <c r="Y508" s="15"/>
      <c r="Z508" s="15"/>
      <c r="AA508" s="15"/>
      <c r="AB508" s="15"/>
      <c r="AC508" s="15"/>
      <c r="AD508" s="15"/>
      <c r="AE508" s="15"/>
      <c r="AT508" s="266" t="s">
        <v>137</v>
      </c>
      <c r="AU508" s="266" t="s">
        <v>86</v>
      </c>
      <c r="AV508" s="15" t="s">
        <v>135</v>
      </c>
      <c r="AW508" s="15" t="s">
        <v>32</v>
      </c>
      <c r="AX508" s="15" t="s">
        <v>84</v>
      </c>
      <c r="AY508" s="266" t="s">
        <v>128</v>
      </c>
    </row>
    <row r="509" s="2" customFormat="1" ht="16.5" customHeight="1">
      <c r="A509" s="39"/>
      <c r="B509" s="40"/>
      <c r="C509" s="270" t="s">
        <v>937</v>
      </c>
      <c r="D509" s="270" t="s">
        <v>279</v>
      </c>
      <c r="E509" s="271" t="s">
        <v>1005</v>
      </c>
      <c r="F509" s="272" t="s">
        <v>1006</v>
      </c>
      <c r="G509" s="273" t="s">
        <v>449</v>
      </c>
      <c r="H509" s="274">
        <v>269.99000000000001</v>
      </c>
      <c r="I509" s="275"/>
      <c r="J509" s="276">
        <f>ROUND(I509*H509,2)</f>
        <v>0</v>
      </c>
      <c r="K509" s="277"/>
      <c r="L509" s="278"/>
      <c r="M509" s="279" t="s">
        <v>1</v>
      </c>
      <c r="N509" s="280" t="s">
        <v>41</v>
      </c>
      <c r="O509" s="92"/>
      <c r="P509" s="230">
        <f>O509*H509</f>
        <v>0</v>
      </c>
      <c r="Q509" s="230">
        <v>0.081000000000000003</v>
      </c>
      <c r="R509" s="230">
        <f>Q509*H509</f>
        <v>21.86919</v>
      </c>
      <c r="S509" s="230">
        <v>0</v>
      </c>
      <c r="T509" s="231">
        <f>S509*H509</f>
        <v>0</v>
      </c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R509" s="232" t="s">
        <v>175</v>
      </c>
      <c r="AT509" s="232" t="s">
        <v>279</v>
      </c>
      <c r="AU509" s="232" t="s">
        <v>86</v>
      </c>
      <c r="AY509" s="18" t="s">
        <v>128</v>
      </c>
      <c r="BE509" s="233">
        <f>IF(N509="základní",J509,0)</f>
        <v>0</v>
      </c>
      <c r="BF509" s="233">
        <f>IF(N509="snížená",J509,0)</f>
        <v>0</v>
      </c>
      <c r="BG509" s="233">
        <f>IF(N509="zákl. přenesená",J509,0)</f>
        <v>0</v>
      </c>
      <c r="BH509" s="233">
        <f>IF(N509="sníž. přenesená",J509,0)</f>
        <v>0</v>
      </c>
      <c r="BI509" s="233">
        <f>IF(N509="nulová",J509,0)</f>
        <v>0</v>
      </c>
      <c r="BJ509" s="18" t="s">
        <v>84</v>
      </c>
      <c r="BK509" s="233">
        <f>ROUND(I509*H509,2)</f>
        <v>0</v>
      </c>
      <c r="BL509" s="18" t="s">
        <v>135</v>
      </c>
      <c r="BM509" s="232" t="s">
        <v>1393</v>
      </c>
    </row>
    <row r="510" s="14" customFormat="1">
      <c r="A510" s="14"/>
      <c r="B510" s="245"/>
      <c r="C510" s="246"/>
      <c r="D510" s="236" t="s">
        <v>137</v>
      </c>
      <c r="E510" s="247" t="s">
        <v>1</v>
      </c>
      <c r="F510" s="248" t="s">
        <v>1394</v>
      </c>
      <c r="G510" s="246"/>
      <c r="H510" s="249">
        <v>266</v>
      </c>
      <c r="I510" s="250"/>
      <c r="J510" s="246"/>
      <c r="K510" s="246"/>
      <c r="L510" s="251"/>
      <c r="M510" s="252"/>
      <c r="N510" s="253"/>
      <c r="O510" s="253"/>
      <c r="P510" s="253"/>
      <c r="Q510" s="253"/>
      <c r="R510" s="253"/>
      <c r="S510" s="253"/>
      <c r="T510" s="254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55" t="s">
        <v>137</v>
      </c>
      <c r="AU510" s="255" t="s">
        <v>86</v>
      </c>
      <c r="AV510" s="14" t="s">
        <v>86</v>
      </c>
      <c r="AW510" s="14" t="s">
        <v>32</v>
      </c>
      <c r="AX510" s="14" t="s">
        <v>84</v>
      </c>
      <c r="AY510" s="255" t="s">
        <v>128</v>
      </c>
    </row>
    <row r="511" s="14" customFormat="1">
      <c r="A511" s="14"/>
      <c r="B511" s="245"/>
      <c r="C511" s="246"/>
      <c r="D511" s="236" t="s">
        <v>137</v>
      </c>
      <c r="E511" s="246"/>
      <c r="F511" s="248" t="s">
        <v>1395</v>
      </c>
      <c r="G511" s="246"/>
      <c r="H511" s="249">
        <v>269.99000000000001</v>
      </c>
      <c r="I511" s="250"/>
      <c r="J511" s="246"/>
      <c r="K511" s="246"/>
      <c r="L511" s="251"/>
      <c r="M511" s="252"/>
      <c r="N511" s="253"/>
      <c r="O511" s="253"/>
      <c r="P511" s="253"/>
      <c r="Q511" s="253"/>
      <c r="R511" s="253"/>
      <c r="S511" s="253"/>
      <c r="T511" s="254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55" t="s">
        <v>137</v>
      </c>
      <c r="AU511" s="255" t="s">
        <v>86</v>
      </c>
      <c r="AV511" s="14" t="s">
        <v>86</v>
      </c>
      <c r="AW511" s="14" t="s">
        <v>4</v>
      </c>
      <c r="AX511" s="14" t="s">
        <v>84</v>
      </c>
      <c r="AY511" s="255" t="s">
        <v>128</v>
      </c>
    </row>
    <row r="512" s="2" customFormat="1" ht="21.75" customHeight="1">
      <c r="A512" s="39"/>
      <c r="B512" s="40"/>
      <c r="C512" s="270" t="s">
        <v>944</v>
      </c>
      <c r="D512" s="270" t="s">
        <v>279</v>
      </c>
      <c r="E512" s="271" t="s">
        <v>1010</v>
      </c>
      <c r="F512" s="272" t="s">
        <v>1011</v>
      </c>
      <c r="G512" s="273" t="s">
        <v>449</v>
      </c>
      <c r="H512" s="274">
        <v>589.71500000000003</v>
      </c>
      <c r="I512" s="275"/>
      <c r="J512" s="276">
        <f>ROUND(I512*H512,2)</f>
        <v>0</v>
      </c>
      <c r="K512" s="277"/>
      <c r="L512" s="278"/>
      <c r="M512" s="279" t="s">
        <v>1</v>
      </c>
      <c r="N512" s="280" t="s">
        <v>41</v>
      </c>
      <c r="O512" s="92"/>
      <c r="P512" s="230">
        <f>O512*H512</f>
        <v>0</v>
      </c>
      <c r="Q512" s="230">
        <v>0.048300000000000003</v>
      </c>
      <c r="R512" s="230">
        <f>Q512*H512</f>
        <v>28.483234500000002</v>
      </c>
      <c r="S512" s="230">
        <v>0</v>
      </c>
      <c r="T512" s="231">
        <f>S512*H512</f>
        <v>0</v>
      </c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R512" s="232" t="s">
        <v>175</v>
      </c>
      <c r="AT512" s="232" t="s">
        <v>279</v>
      </c>
      <c r="AU512" s="232" t="s">
        <v>86</v>
      </c>
      <c r="AY512" s="18" t="s">
        <v>128</v>
      </c>
      <c r="BE512" s="233">
        <f>IF(N512="základní",J512,0)</f>
        <v>0</v>
      </c>
      <c r="BF512" s="233">
        <f>IF(N512="snížená",J512,0)</f>
        <v>0</v>
      </c>
      <c r="BG512" s="233">
        <f>IF(N512="zákl. přenesená",J512,0)</f>
        <v>0</v>
      </c>
      <c r="BH512" s="233">
        <f>IF(N512="sníž. přenesená",J512,0)</f>
        <v>0</v>
      </c>
      <c r="BI512" s="233">
        <f>IF(N512="nulová",J512,0)</f>
        <v>0</v>
      </c>
      <c r="BJ512" s="18" t="s">
        <v>84</v>
      </c>
      <c r="BK512" s="233">
        <f>ROUND(I512*H512,2)</f>
        <v>0</v>
      </c>
      <c r="BL512" s="18" t="s">
        <v>135</v>
      </c>
      <c r="BM512" s="232" t="s">
        <v>1396</v>
      </c>
    </row>
    <row r="513" s="14" customFormat="1">
      <c r="A513" s="14"/>
      <c r="B513" s="245"/>
      <c r="C513" s="246"/>
      <c r="D513" s="236" t="s">
        <v>137</v>
      </c>
      <c r="E513" s="247" t="s">
        <v>1</v>
      </c>
      <c r="F513" s="248" t="s">
        <v>1391</v>
      </c>
      <c r="G513" s="246"/>
      <c r="H513" s="249">
        <v>581</v>
      </c>
      <c r="I513" s="250"/>
      <c r="J513" s="246"/>
      <c r="K513" s="246"/>
      <c r="L513" s="251"/>
      <c r="M513" s="252"/>
      <c r="N513" s="253"/>
      <c r="O513" s="253"/>
      <c r="P513" s="253"/>
      <c r="Q513" s="253"/>
      <c r="R513" s="253"/>
      <c r="S513" s="253"/>
      <c r="T513" s="254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55" t="s">
        <v>137</v>
      </c>
      <c r="AU513" s="255" t="s">
        <v>86</v>
      </c>
      <c r="AV513" s="14" t="s">
        <v>86</v>
      </c>
      <c r="AW513" s="14" t="s">
        <v>32</v>
      </c>
      <c r="AX513" s="14" t="s">
        <v>84</v>
      </c>
      <c r="AY513" s="255" t="s">
        <v>128</v>
      </c>
    </row>
    <row r="514" s="14" customFormat="1">
      <c r="A514" s="14"/>
      <c r="B514" s="245"/>
      <c r="C514" s="246"/>
      <c r="D514" s="236" t="s">
        <v>137</v>
      </c>
      <c r="E514" s="246"/>
      <c r="F514" s="248" t="s">
        <v>1397</v>
      </c>
      <c r="G514" s="246"/>
      <c r="H514" s="249">
        <v>589.71500000000003</v>
      </c>
      <c r="I514" s="250"/>
      <c r="J514" s="246"/>
      <c r="K514" s="246"/>
      <c r="L514" s="251"/>
      <c r="M514" s="252"/>
      <c r="N514" s="253"/>
      <c r="O514" s="253"/>
      <c r="P514" s="253"/>
      <c r="Q514" s="253"/>
      <c r="R514" s="253"/>
      <c r="S514" s="253"/>
      <c r="T514" s="254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55" t="s">
        <v>137</v>
      </c>
      <c r="AU514" s="255" t="s">
        <v>86</v>
      </c>
      <c r="AV514" s="14" t="s">
        <v>86</v>
      </c>
      <c r="AW514" s="14" t="s">
        <v>4</v>
      </c>
      <c r="AX514" s="14" t="s">
        <v>84</v>
      </c>
      <c r="AY514" s="255" t="s">
        <v>128</v>
      </c>
    </row>
    <row r="515" s="2" customFormat="1" ht="24.15" customHeight="1">
      <c r="A515" s="39"/>
      <c r="B515" s="40"/>
      <c r="C515" s="270" t="s">
        <v>949</v>
      </c>
      <c r="D515" s="270" t="s">
        <v>279</v>
      </c>
      <c r="E515" s="271" t="s">
        <v>1016</v>
      </c>
      <c r="F515" s="272" t="s">
        <v>1017</v>
      </c>
      <c r="G515" s="273" t="s">
        <v>449</v>
      </c>
      <c r="H515" s="274">
        <v>6.0899999999999999</v>
      </c>
      <c r="I515" s="275"/>
      <c r="J515" s="276">
        <f>ROUND(I515*H515,2)</f>
        <v>0</v>
      </c>
      <c r="K515" s="277"/>
      <c r="L515" s="278"/>
      <c r="M515" s="279" t="s">
        <v>1</v>
      </c>
      <c r="N515" s="280" t="s">
        <v>41</v>
      </c>
      <c r="O515" s="92"/>
      <c r="P515" s="230">
        <f>O515*H515</f>
        <v>0</v>
      </c>
      <c r="Q515" s="230">
        <v>0.065670000000000006</v>
      </c>
      <c r="R515" s="230">
        <f>Q515*H515</f>
        <v>0.39993030000000002</v>
      </c>
      <c r="S515" s="230">
        <v>0</v>
      </c>
      <c r="T515" s="231">
        <f>S515*H515</f>
        <v>0</v>
      </c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32" t="s">
        <v>175</v>
      </c>
      <c r="AT515" s="232" t="s">
        <v>279</v>
      </c>
      <c r="AU515" s="232" t="s">
        <v>86</v>
      </c>
      <c r="AY515" s="18" t="s">
        <v>128</v>
      </c>
      <c r="BE515" s="233">
        <f>IF(N515="základní",J515,0)</f>
        <v>0</v>
      </c>
      <c r="BF515" s="233">
        <f>IF(N515="snížená",J515,0)</f>
        <v>0</v>
      </c>
      <c r="BG515" s="233">
        <f>IF(N515="zákl. přenesená",J515,0)</f>
        <v>0</v>
      </c>
      <c r="BH515" s="233">
        <f>IF(N515="sníž. přenesená",J515,0)</f>
        <v>0</v>
      </c>
      <c r="BI515" s="233">
        <f>IF(N515="nulová",J515,0)</f>
        <v>0</v>
      </c>
      <c r="BJ515" s="18" t="s">
        <v>84</v>
      </c>
      <c r="BK515" s="233">
        <f>ROUND(I515*H515,2)</f>
        <v>0</v>
      </c>
      <c r="BL515" s="18" t="s">
        <v>135</v>
      </c>
      <c r="BM515" s="232" t="s">
        <v>1398</v>
      </c>
    </row>
    <row r="516" s="14" customFormat="1">
      <c r="A516" s="14"/>
      <c r="B516" s="245"/>
      <c r="C516" s="246"/>
      <c r="D516" s="236" t="s">
        <v>137</v>
      </c>
      <c r="E516" s="247" t="s">
        <v>1</v>
      </c>
      <c r="F516" s="248" t="s">
        <v>1392</v>
      </c>
      <c r="G516" s="246"/>
      <c r="H516" s="249">
        <v>6</v>
      </c>
      <c r="I516" s="250"/>
      <c r="J516" s="246"/>
      <c r="K516" s="246"/>
      <c r="L516" s="251"/>
      <c r="M516" s="252"/>
      <c r="N516" s="253"/>
      <c r="O516" s="253"/>
      <c r="P516" s="253"/>
      <c r="Q516" s="253"/>
      <c r="R516" s="253"/>
      <c r="S516" s="253"/>
      <c r="T516" s="254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55" t="s">
        <v>137</v>
      </c>
      <c r="AU516" s="255" t="s">
        <v>86</v>
      </c>
      <c r="AV516" s="14" t="s">
        <v>86</v>
      </c>
      <c r="AW516" s="14" t="s">
        <v>32</v>
      </c>
      <c r="AX516" s="14" t="s">
        <v>84</v>
      </c>
      <c r="AY516" s="255" t="s">
        <v>128</v>
      </c>
    </row>
    <row r="517" s="14" customFormat="1">
      <c r="A517" s="14"/>
      <c r="B517" s="245"/>
      <c r="C517" s="246"/>
      <c r="D517" s="236" t="s">
        <v>137</v>
      </c>
      <c r="E517" s="246"/>
      <c r="F517" s="248" t="s">
        <v>1399</v>
      </c>
      <c r="G517" s="246"/>
      <c r="H517" s="249">
        <v>6.0899999999999999</v>
      </c>
      <c r="I517" s="250"/>
      <c r="J517" s="246"/>
      <c r="K517" s="246"/>
      <c r="L517" s="251"/>
      <c r="M517" s="252"/>
      <c r="N517" s="253"/>
      <c r="O517" s="253"/>
      <c r="P517" s="253"/>
      <c r="Q517" s="253"/>
      <c r="R517" s="253"/>
      <c r="S517" s="253"/>
      <c r="T517" s="254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55" t="s">
        <v>137</v>
      </c>
      <c r="AU517" s="255" t="s">
        <v>86</v>
      </c>
      <c r="AV517" s="14" t="s">
        <v>86</v>
      </c>
      <c r="AW517" s="14" t="s">
        <v>4</v>
      </c>
      <c r="AX517" s="14" t="s">
        <v>84</v>
      </c>
      <c r="AY517" s="255" t="s">
        <v>128</v>
      </c>
    </row>
    <row r="518" s="2" customFormat="1" ht="49.05" customHeight="1">
      <c r="A518" s="39"/>
      <c r="B518" s="40"/>
      <c r="C518" s="220" t="s">
        <v>953</v>
      </c>
      <c r="D518" s="220" t="s">
        <v>131</v>
      </c>
      <c r="E518" s="221" t="s">
        <v>1021</v>
      </c>
      <c r="F518" s="222" t="s">
        <v>1022</v>
      </c>
      <c r="G518" s="223" t="s">
        <v>449</v>
      </c>
      <c r="H518" s="224">
        <v>256</v>
      </c>
      <c r="I518" s="225"/>
      <c r="J518" s="226">
        <f>ROUND(I518*H518,2)</f>
        <v>0</v>
      </c>
      <c r="K518" s="227"/>
      <c r="L518" s="45"/>
      <c r="M518" s="228" t="s">
        <v>1</v>
      </c>
      <c r="N518" s="229" t="s">
        <v>41</v>
      </c>
      <c r="O518" s="92"/>
      <c r="P518" s="230">
        <f>O518*H518</f>
        <v>0</v>
      </c>
      <c r="Q518" s="230">
        <v>0.16849</v>
      </c>
      <c r="R518" s="230">
        <f>Q518*H518</f>
        <v>43.13344</v>
      </c>
      <c r="S518" s="230">
        <v>0</v>
      </c>
      <c r="T518" s="231">
        <f>S518*H518</f>
        <v>0</v>
      </c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R518" s="232" t="s">
        <v>135</v>
      </c>
      <c r="AT518" s="232" t="s">
        <v>131</v>
      </c>
      <c r="AU518" s="232" t="s">
        <v>86</v>
      </c>
      <c r="AY518" s="18" t="s">
        <v>128</v>
      </c>
      <c r="BE518" s="233">
        <f>IF(N518="základní",J518,0)</f>
        <v>0</v>
      </c>
      <c r="BF518" s="233">
        <f>IF(N518="snížená",J518,0)</f>
        <v>0</v>
      </c>
      <c r="BG518" s="233">
        <f>IF(N518="zákl. přenesená",J518,0)</f>
        <v>0</v>
      </c>
      <c r="BH518" s="233">
        <f>IF(N518="sníž. přenesená",J518,0)</f>
        <v>0</v>
      </c>
      <c r="BI518" s="233">
        <f>IF(N518="nulová",J518,0)</f>
        <v>0</v>
      </c>
      <c r="BJ518" s="18" t="s">
        <v>84</v>
      </c>
      <c r="BK518" s="233">
        <f>ROUND(I518*H518,2)</f>
        <v>0</v>
      </c>
      <c r="BL518" s="18" t="s">
        <v>135</v>
      </c>
      <c r="BM518" s="232" t="s">
        <v>1400</v>
      </c>
    </row>
    <row r="519" s="13" customFormat="1">
      <c r="A519" s="13"/>
      <c r="B519" s="234"/>
      <c r="C519" s="235"/>
      <c r="D519" s="236" t="s">
        <v>137</v>
      </c>
      <c r="E519" s="237" t="s">
        <v>1</v>
      </c>
      <c r="F519" s="238" t="s">
        <v>1024</v>
      </c>
      <c r="G519" s="235"/>
      <c r="H519" s="237" t="s">
        <v>1</v>
      </c>
      <c r="I519" s="239"/>
      <c r="J519" s="235"/>
      <c r="K519" s="235"/>
      <c r="L519" s="240"/>
      <c r="M519" s="241"/>
      <c r="N519" s="242"/>
      <c r="O519" s="242"/>
      <c r="P519" s="242"/>
      <c r="Q519" s="242"/>
      <c r="R519" s="242"/>
      <c r="S519" s="242"/>
      <c r="T519" s="243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44" t="s">
        <v>137</v>
      </c>
      <c r="AU519" s="244" t="s">
        <v>86</v>
      </c>
      <c r="AV519" s="13" t="s">
        <v>84</v>
      </c>
      <c r="AW519" s="13" t="s">
        <v>32</v>
      </c>
      <c r="AX519" s="13" t="s">
        <v>76</v>
      </c>
      <c r="AY519" s="244" t="s">
        <v>128</v>
      </c>
    </row>
    <row r="520" s="14" customFormat="1">
      <c r="A520" s="14"/>
      <c r="B520" s="245"/>
      <c r="C520" s="246"/>
      <c r="D520" s="236" t="s">
        <v>137</v>
      </c>
      <c r="E520" s="247" t="s">
        <v>1</v>
      </c>
      <c r="F520" s="248" t="s">
        <v>1401</v>
      </c>
      <c r="G520" s="246"/>
      <c r="H520" s="249">
        <v>256</v>
      </c>
      <c r="I520" s="250"/>
      <c r="J520" s="246"/>
      <c r="K520" s="246"/>
      <c r="L520" s="251"/>
      <c r="M520" s="252"/>
      <c r="N520" s="253"/>
      <c r="O520" s="253"/>
      <c r="P520" s="253"/>
      <c r="Q520" s="253"/>
      <c r="R520" s="253"/>
      <c r="S520" s="253"/>
      <c r="T520" s="254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55" t="s">
        <v>137</v>
      </c>
      <c r="AU520" s="255" t="s">
        <v>86</v>
      </c>
      <c r="AV520" s="14" t="s">
        <v>86</v>
      </c>
      <c r="AW520" s="14" t="s">
        <v>32</v>
      </c>
      <c r="AX520" s="14" t="s">
        <v>84</v>
      </c>
      <c r="AY520" s="255" t="s">
        <v>128</v>
      </c>
    </row>
    <row r="521" s="2" customFormat="1" ht="49.05" customHeight="1">
      <c r="A521" s="39"/>
      <c r="B521" s="40"/>
      <c r="C521" s="220" t="s">
        <v>958</v>
      </c>
      <c r="D521" s="220" t="s">
        <v>131</v>
      </c>
      <c r="E521" s="221" t="s">
        <v>1026</v>
      </c>
      <c r="F521" s="222" t="s">
        <v>1027</v>
      </c>
      <c r="G521" s="223" t="s">
        <v>449</v>
      </c>
      <c r="H521" s="224">
        <v>229</v>
      </c>
      <c r="I521" s="225"/>
      <c r="J521" s="226">
        <f>ROUND(I521*H521,2)</f>
        <v>0</v>
      </c>
      <c r="K521" s="227"/>
      <c r="L521" s="45"/>
      <c r="M521" s="228" t="s">
        <v>1</v>
      </c>
      <c r="N521" s="229" t="s">
        <v>41</v>
      </c>
      <c r="O521" s="92"/>
      <c r="P521" s="230">
        <f>O521*H521</f>
        <v>0</v>
      </c>
      <c r="Q521" s="230">
        <v>0.1295</v>
      </c>
      <c r="R521" s="230">
        <f>Q521*H521</f>
        <v>29.6555</v>
      </c>
      <c r="S521" s="230">
        <v>0</v>
      </c>
      <c r="T521" s="231">
        <f>S521*H521</f>
        <v>0</v>
      </c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R521" s="232" t="s">
        <v>135</v>
      </c>
      <c r="AT521" s="232" t="s">
        <v>131</v>
      </c>
      <c r="AU521" s="232" t="s">
        <v>86</v>
      </c>
      <c r="AY521" s="18" t="s">
        <v>128</v>
      </c>
      <c r="BE521" s="233">
        <f>IF(N521="základní",J521,0)</f>
        <v>0</v>
      </c>
      <c r="BF521" s="233">
        <f>IF(N521="snížená",J521,0)</f>
        <v>0</v>
      </c>
      <c r="BG521" s="233">
        <f>IF(N521="zákl. přenesená",J521,0)</f>
        <v>0</v>
      </c>
      <c r="BH521" s="233">
        <f>IF(N521="sníž. přenesená",J521,0)</f>
        <v>0</v>
      </c>
      <c r="BI521" s="233">
        <f>IF(N521="nulová",J521,0)</f>
        <v>0</v>
      </c>
      <c r="BJ521" s="18" t="s">
        <v>84</v>
      </c>
      <c r="BK521" s="233">
        <f>ROUND(I521*H521,2)</f>
        <v>0</v>
      </c>
      <c r="BL521" s="18" t="s">
        <v>135</v>
      </c>
      <c r="BM521" s="232" t="s">
        <v>1402</v>
      </c>
    </row>
    <row r="522" s="13" customFormat="1">
      <c r="A522" s="13"/>
      <c r="B522" s="234"/>
      <c r="C522" s="235"/>
      <c r="D522" s="236" t="s">
        <v>137</v>
      </c>
      <c r="E522" s="237" t="s">
        <v>1</v>
      </c>
      <c r="F522" s="238" t="s">
        <v>1029</v>
      </c>
      <c r="G522" s="235"/>
      <c r="H522" s="237" t="s">
        <v>1</v>
      </c>
      <c r="I522" s="239"/>
      <c r="J522" s="235"/>
      <c r="K522" s="235"/>
      <c r="L522" s="240"/>
      <c r="M522" s="241"/>
      <c r="N522" s="242"/>
      <c r="O522" s="242"/>
      <c r="P522" s="242"/>
      <c r="Q522" s="242"/>
      <c r="R522" s="242"/>
      <c r="S522" s="242"/>
      <c r="T522" s="243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44" t="s">
        <v>137</v>
      </c>
      <c r="AU522" s="244" t="s">
        <v>86</v>
      </c>
      <c r="AV522" s="13" t="s">
        <v>84</v>
      </c>
      <c r="AW522" s="13" t="s">
        <v>32</v>
      </c>
      <c r="AX522" s="13" t="s">
        <v>76</v>
      </c>
      <c r="AY522" s="244" t="s">
        <v>128</v>
      </c>
    </row>
    <row r="523" s="14" customFormat="1">
      <c r="A523" s="14"/>
      <c r="B523" s="245"/>
      <c r="C523" s="246"/>
      <c r="D523" s="236" t="s">
        <v>137</v>
      </c>
      <c r="E523" s="247" t="s">
        <v>1</v>
      </c>
      <c r="F523" s="248" t="s">
        <v>1403</v>
      </c>
      <c r="G523" s="246"/>
      <c r="H523" s="249">
        <v>229</v>
      </c>
      <c r="I523" s="250"/>
      <c r="J523" s="246"/>
      <c r="K523" s="246"/>
      <c r="L523" s="251"/>
      <c r="M523" s="252"/>
      <c r="N523" s="253"/>
      <c r="O523" s="253"/>
      <c r="P523" s="253"/>
      <c r="Q523" s="253"/>
      <c r="R523" s="253"/>
      <c r="S523" s="253"/>
      <c r="T523" s="254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55" t="s">
        <v>137</v>
      </c>
      <c r="AU523" s="255" t="s">
        <v>86</v>
      </c>
      <c r="AV523" s="14" t="s">
        <v>86</v>
      </c>
      <c r="AW523" s="14" t="s">
        <v>32</v>
      </c>
      <c r="AX523" s="14" t="s">
        <v>84</v>
      </c>
      <c r="AY523" s="255" t="s">
        <v>128</v>
      </c>
    </row>
    <row r="524" s="2" customFormat="1" ht="16.5" customHeight="1">
      <c r="A524" s="39"/>
      <c r="B524" s="40"/>
      <c r="C524" s="270" t="s">
        <v>962</v>
      </c>
      <c r="D524" s="270" t="s">
        <v>279</v>
      </c>
      <c r="E524" s="271" t="s">
        <v>1031</v>
      </c>
      <c r="F524" s="272" t="s">
        <v>1032</v>
      </c>
      <c r="G524" s="273" t="s">
        <v>449</v>
      </c>
      <c r="H524" s="274">
        <v>492.27499999999998</v>
      </c>
      <c r="I524" s="275"/>
      <c r="J524" s="276">
        <f>ROUND(I524*H524,2)</f>
        <v>0</v>
      </c>
      <c r="K524" s="277"/>
      <c r="L524" s="278"/>
      <c r="M524" s="279" t="s">
        <v>1</v>
      </c>
      <c r="N524" s="280" t="s">
        <v>41</v>
      </c>
      <c r="O524" s="92"/>
      <c r="P524" s="230">
        <f>O524*H524</f>
        <v>0</v>
      </c>
      <c r="Q524" s="230">
        <v>0.058000000000000003</v>
      </c>
      <c r="R524" s="230">
        <f>Q524*H524</f>
        <v>28.551950000000001</v>
      </c>
      <c r="S524" s="230">
        <v>0</v>
      </c>
      <c r="T524" s="231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32" t="s">
        <v>175</v>
      </c>
      <c r="AT524" s="232" t="s">
        <v>279</v>
      </c>
      <c r="AU524" s="232" t="s">
        <v>86</v>
      </c>
      <c r="AY524" s="18" t="s">
        <v>128</v>
      </c>
      <c r="BE524" s="233">
        <f>IF(N524="základní",J524,0)</f>
        <v>0</v>
      </c>
      <c r="BF524" s="233">
        <f>IF(N524="snížená",J524,0)</f>
        <v>0</v>
      </c>
      <c r="BG524" s="233">
        <f>IF(N524="zákl. přenesená",J524,0)</f>
        <v>0</v>
      </c>
      <c r="BH524" s="233">
        <f>IF(N524="sníž. přenesená",J524,0)</f>
        <v>0</v>
      </c>
      <c r="BI524" s="233">
        <f>IF(N524="nulová",J524,0)</f>
        <v>0</v>
      </c>
      <c r="BJ524" s="18" t="s">
        <v>84</v>
      </c>
      <c r="BK524" s="233">
        <f>ROUND(I524*H524,2)</f>
        <v>0</v>
      </c>
      <c r="BL524" s="18" t="s">
        <v>135</v>
      </c>
      <c r="BM524" s="232" t="s">
        <v>1404</v>
      </c>
    </row>
    <row r="525" s="13" customFormat="1">
      <c r="A525" s="13"/>
      <c r="B525" s="234"/>
      <c r="C525" s="235"/>
      <c r="D525" s="236" t="s">
        <v>137</v>
      </c>
      <c r="E525" s="237" t="s">
        <v>1</v>
      </c>
      <c r="F525" s="238" t="s">
        <v>1034</v>
      </c>
      <c r="G525" s="235"/>
      <c r="H525" s="237" t="s">
        <v>1</v>
      </c>
      <c r="I525" s="239"/>
      <c r="J525" s="235"/>
      <c r="K525" s="235"/>
      <c r="L525" s="240"/>
      <c r="M525" s="241"/>
      <c r="N525" s="242"/>
      <c r="O525" s="242"/>
      <c r="P525" s="242"/>
      <c r="Q525" s="242"/>
      <c r="R525" s="242"/>
      <c r="S525" s="242"/>
      <c r="T525" s="243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44" t="s">
        <v>137</v>
      </c>
      <c r="AU525" s="244" t="s">
        <v>86</v>
      </c>
      <c r="AV525" s="13" t="s">
        <v>84</v>
      </c>
      <c r="AW525" s="13" t="s">
        <v>32</v>
      </c>
      <c r="AX525" s="13" t="s">
        <v>76</v>
      </c>
      <c r="AY525" s="244" t="s">
        <v>128</v>
      </c>
    </row>
    <row r="526" s="14" customFormat="1">
      <c r="A526" s="14"/>
      <c r="B526" s="245"/>
      <c r="C526" s="246"/>
      <c r="D526" s="236" t="s">
        <v>137</v>
      </c>
      <c r="E526" s="247" t="s">
        <v>1</v>
      </c>
      <c r="F526" s="248" t="s">
        <v>1405</v>
      </c>
      <c r="G526" s="246"/>
      <c r="H526" s="249">
        <v>485</v>
      </c>
      <c r="I526" s="250"/>
      <c r="J526" s="246"/>
      <c r="K526" s="246"/>
      <c r="L526" s="251"/>
      <c r="M526" s="252"/>
      <c r="N526" s="253"/>
      <c r="O526" s="253"/>
      <c r="P526" s="253"/>
      <c r="Q526" s="253"/>
      <c r="R526" s="253"/>
      <c r="S526" s="253"/>
      <c r="T526" s="254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55" t="s">
        <v>137</v>
      </c>
      <c r="AU526" s="255" t="s">
        <v>86</v>
      </c>
      <c r="AV526" s="14" t="s">
        <v>86</v>
      </c>
      <c r="AW526" s="14" t="s">
        <v>32</v>
      </c>
      <c r="AX526" s="14" t="s">
        <v>84</v>
      </c>
      <c r="AY526" s="255" t="s">
        <v>128</v>
      </c>
    </row>
    <row r="527" s="14" customFormat="1">
      <c r="A527" s="14"/>
      <c r="B527" s="245"/>
      <c r="C527" s="246"/>
      <c r="D527" s="236" t="s">
        <v>137</v>
      </c>
      <c r="E527" s="246"/>
      <c r="F527" s="248" t="s">
        <v>1406</v>
      </c>
      <c r="G527" s="246"/>
      <c r="H527" s="249">
        <v>492.27499999999998</v>
      </c>
      <c r="I527" s="250"/>
      <c r="J527" s="246"/>
      <c r="K527" s="246"/>
      <c r="L527" s="251"/>
      <c r="M527" s="252"/>
      <c r="N527" s="253"/>
      <c r="O527" s="253"/>
      <c r="P527" s="253"/>
      <c r="Q527" s="253"/>
      <c r="R527" s="253"/>
      <c r="S527" s="253"/>
      <c r="T527" s="254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55" t="s">
        <v>137</v>
      </c>
      <c r="AU527" s="255" t="s">
        <v>86</v>
      </c>
      <c r="AV527" s="14" t="s">
        <v>86</v>
      </c>
      <c r="AW527" s="14" t="s">
        <v>4</v>
      </c>
      <c r="AX527" s="14" t="s">
        <v>84</v>
      </c>
      <c r="AY527" s="255" t="s">
        <v>128</v>
      </c>
    </row>
    <row r="528" s="2" customFormat="1" ht="55.5" customHeight="1">
      <c r="A528" s="39"/>
      <c r="B528" s="40"/>
      <c r="C528" s="220" t="s">
        <v>966</v>
      </c>
      <c r="D528" s="220" t="s">
        <v>131</v>
      </c>
      <c r="E528" s="221" t="s">
        <v>1038</v>
      </c>
      <c r="F528" s="222" t="s">
        <v>1039</v>
      </c>
      <c r="G528" s="223" t="s">
        <v>449</v>
      </c>
      <c r="H528" s="224">
        <v>35</v>
      </c>
      <c r="I528" s="225"/>
      <c r="J528" s="226">
        <f>ROUND(I528*H528,2)</f>
        <v>0</v>
      </c>
      <c r="K528" s="227"/>
      <c r="L528" s="45"/>
      <c r="M528" s="228" t="s">
        <v>1</v>
      </c>
      <c r="N528" s="229" t="s">
        <v>41</v>
      </c>
      <c r="O528" s="92"/>
      <c r="P528" s="230">
        <f>O528*H528</f>
        <v>0</v>
      </c>
      <c r="Q528" s="230">
        <v>0.00050000000000000001</v>
      </c>
      <c r="R528" s="230">
        <f>Q528*H528</f>
        <v>0.017500000000000002</v>
      </c>
      <c r="S528" s="230">
        <v>0</v>
      </c>
      <c r="T528" s="231">
        <f>S528*H528</f>
        <v>0</v>
      </c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R528" s="232" t="s">
        <v>135</v>
      </c>
      <c r="AT528" s="232" t="s">
        <v>131</v>
      </c>
      <c r="AU528" s="232" t="s">
        <v>86</v>
      </c>
      <c r="AY528" s="18" t="s">
        <v>128</v>
      </c>
      <c r="BE528" s="233">
        <f>IF(N528="základní",J528,0)</f>
        <v>0</v>
      </c>
      <c r="BF528" s="233">
        <f>IF(N528="snížená",J528,0)</f>
        <v>0</v>
      </c>
      <c r="BG528" s="233">
        <f>IF(N528="zákl. přenesená",J528,0)</f>
        <v>0</v>
      </c>
      <c r="BH528" s="233">
        <f>IF(N528="sníž. přenesená",J528,0)</f>
        <v>0</v>
      </c>
      <c r="BI528" s="233">
        <f>IF(N528="nulová",J528,0)</f>
        <v>0</v>
      </c>
      <c r="BJ528" s="18" t="s">
        <v>84</v>
      </c>
      <c r="BK528" s="233">
        <f>ROUND(I528*H528,2)</f>
        <v>0</v>
      </c>
      <c r="BL528" s="18" t="s">
        <v>135</v>
      </c>
      <c r="BM528" s="232" t="s">
        <v>1407</v>
      </c>
    </row>
    <row r="529" s="13" customFormat="1">
      <c r="A529" s="13"/>
      <c r="B529" s="234"/>
      <c r="C529" s="235"/>
      <c r="D529" s="236" t="s">
        <v>137</v>
      </c>
      <c r="E529" s="237" t="s">
        <v>1</v>
      </c>
      <c r="F529" s="238" t="s">
        <v>1041</v>
      </c>
      <c r="G529" s="235"/>
      <c r="H529" s="237" t="s">
        <v>1</v>
      </c>
      <c r="I529" s="239"/>
      <c r="J529" s="235"/>
      <c r="K529" s="235"/>
      <c r="L529" s="240"/>
      <c r="M529" s="241"/>
      <c r="N529" s="242"/>
      <c r="O529" s="242"/>
      <c r="P529" s="242"/>
      <c r="Q529" s="242"/>
      <c r="R529" s="242"/>
      <c r="S529" s="242"/>
      <c r="T529" s="243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44" t="s">
        <v>137</v>
      </c>
      <c r="AU529" s="244" t="s">
        <v>86</v>
      </c>
      <c r="AV529" s="13" t="s">
        <v>84</v>
      </c>
      <c r="AW529" s="13" t="s">
        <v>32</v>
      </c>
      <c r="AX529" s="13" t="s">
        <v>76</v>
      </c>
      <c r="AY529" s="244" t="s">
        <v>128</v>
      </c>
    </row>
    <row r="530" s="14" customFormat="1">
      <c r="A530" s="14"/>
      <c r="B530" s="245"/>
      <c r="C530" s="246"/>
      <c r="D530" s="236" t="s">
        <v>137</v>
      </c>
      <c r="E530" s="247" t="s">
        <v>1</v>
      </c>
      <c r="F530" s="248" t="s">
        <v>1408</v>
      </c>
      <c r="G530" s="246"/>
      <c r="H530" s="249">
        <v>35</v>
      </c>
      <c r="I530" s="250"/>
      <c r="J530" s="246"/>
      <c r="K530" s="246"/>
      <c r="L530" s="251"/>
      <c r="M530" s="252"/>
      <c r="N530" s="253"/>
      <c r="O530" s="253"/>
      <c r="P530" s="253"/>
      <c r="Q530" s="253"/>
      <c r="R530" s="253"/>
      <c r="S530" s="253"/>
      <c r="T530" s="254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55" t="s">
        <v>137</v>
      </c>
      <c r="AU530" s="255" t="s">
        <v>86</v>
      </c>
      <c r="AV530" s="14" t="s">
        <v>86</v>
      </c>
      <c r="AW530" s="14" t="s">
        <v>32</v>
      </c>
      <c r="AX530" s="14" t="s">
        <v>84</v>
      </c>
      <c r="AY530" s="255" t="s">
        <v>128</v>
      </c>
    </row>
    <row r="531" s="12" customFormat="1" ht="22.8" customHeight="1">
      <c r="A531" s="12"/>
      <c r="B531" s="204"/>
      <c r="C531" s="205"/>
      <c r="D531" s="206" t="s">
        <v>75</v>
      </c>
      <c r="E531" s="218" t="s">
        <v>756</v>
      </c>
      <c r="F531" s="218" t="s">
        <v>1042</v>
      </c>
      <c r="G531" s="205"/>
      <c r="H531" s="205"/>
      <c r="I531" s="208"/>
      <c r="J531" s="219">
        <f>BK531</f>
        <v>0</v>
      </c>
      <c r="K531" s="205"/>
      <c r="L531" s="210"/>
      <c r="M531" s="211"/>
      <c r="N531" s="212"/>
      <c r="O531" s="212"/>
      <c r="P531" s="213">
        <f>SUM(P532:P564)</f>
        <v>0</v>
      </c>
      <c r="Q531" s="212"/>
      <c r="R531" s="213">
        <f>SUM(R532:R564)</f>
        <v>0</v>
      </c>
      <c r="S531" s="212"/>
      <c r="T531" s="214">
        <f>SUM(T532:T564)</f>
        <v>0</v>
      </c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R531" s="215" t="s">
        <v>84</v>
      </c>
      <c r="AT531" s="216" t="s">
        <v>75</v>
      </c>
      <c r="AU531" s="216" t="s">
        <v>84</v>
      </c>
      <c r="AY531" s="215" t="s">
        <v>128</v>
      </c>
      <c r="BK531" s="217">
        <f>SUM(BK532:BK564)</f>
        <v>0</v>
      </c>
    </row>
    <row r="532" s="2" customFormat="1" ht="37.8" customHeight="1">
      <c r="A532" s="39"/>
      <c r="B532" s="40"/>
      <c r="C532" s="220" t="s">
        <v>970</v>
      </c>
      <c r="D532" s="220" t="s">
        <v>131</v>
      </c>
      <c r="E532" s="221" t="s">
        <v>1044</v>
      </c>
      <c r="F532" s="222" t="s">
        <v>1045</v>
      </c>
      <c r="G532" s="223" t="s">
        <v>282</v>
      </c>
      <c r="H532" s="224">
        <v>824.15999999999997</v>
      </c>
      <c r="I532" s="225"/>
      <c r="J532" s="226">
        <f>ROUND(I532*H532,2)</f>
        <v>0</v>
      </c>
      <c r="K532" s="227"/>
      <c r="L532" s="45"/>
      <c r="M532" s="228" t="s">
        <v>1</v>
      </c>
      <c r="N532" s="229" t="s">
        <v>41</v>
      </c>
      <c r="O532" s="92"/>
      <c r="P532" s="230">
        <f>O532*H532</f>
        <v>0</v>
      </c>
      <c r="Q532" s="230">
        <v>0</v>
      </c>
      <c r="R532" s="230">
        <f>Q532*H532</f>
        <v>0</v>
      </c>
      <c r="S532" s="230">
        <v>0</v>
      </c>
      <c r="T532" s="231">
        <f>S532*H532</f>
        <v>0</v>
      </c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R532" s="232" t="s">
        <v>135</v>
      </c>
      <c r="AT532" s="232" t="s">
        <v>131</v>
      </c>
      <c r="AU532" s="232" t="s">
        <v>86</v>
      </c>
      <c r="AY532" s="18" t="s">
        <v>128</v>
      </c>
      <c r="BE532" s="233">
        <f>IF(N532="základní",J532,0)</f>
        <v>0</v>
      </c>
      <c r="BF532" s="233">
        <f>IF(N532="snížená",J532,0)</f>
        <v>0</v>
      </c>
      <c r="BG532" s="233">
        <f>IF(N532="zákl. přenesená",J532,0)</f>
        <v>0</v>
      </c>
      <c r="BH532" s="233">
        <f>IF(N532="sníž. přenesená",J532,0)</f>
        <v>0</v>
      </c>
      <c r="BI532" s="233">
        <f>IF(N532="nulová",J532,0)</f>
        <v>0</v>
      </c>
      <c r="BJ532" s="18" t="s">
        <v>84</v>
      </c>
      <c r="BK532" s="233">
        <f>ROUND(I532*H532,2)</f>
        <v>0</v>
      </c>
      <c r="BL532" s="18" t="s">
        <v>135</v>
      </c>
      <c r="BM532" s="232" t="s">
        <v>1409</v>
      </c>
    </row>
    <row r="533" s="13" customFormat="1">
      <c r="A533" s="13"/>
      <c r="B533" s="234"/>
      <c r="C533" s="235"/>
      <c r="D533" s="236" t="s">
        <v>137</v>
      </c>
      <c r="E533" s="237" t="s">
        <v>1</v>
      </c>
      <c r="F533" s="238" t="s">
        <v>289</v>
      </c>
      <c r="G533" s="235"/>
      <c r="H533" s="237" t="s">
        <v>1</v>
      </c>
      <c r="I533" s="239"/>
      <c r="J533" s="235"/>
      <c r="K533" s="235"/>
      <c r="L533" s="240"/>
      <c r="M533" s="241"/>
      <c r="N533" s="242"/>
      <c r="O533" s="242"/>
      <c r="P533" s="242"/>
      <c r="Q533" s="242"/>
      <c r="R533" s="242"/>
      <c r="S533" s="242"/>
      <c r="T533" s="243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44" t="s">
        <v>137</v>
      </c>
      <c r="AU533" s="244" t="s">
        <v>86</v>
      </c>
      <c r="AV533" s="13" t="s">
        <v>84</v>
      </c>
      <c r="AW533" s="13" t="s">
        <v>32</v>
      </c>
      <c r="AX533" s="13" t="s">
        <v>76</v>
      </c>
      <c r="AY533" s="244" t="s">
        <v>128</v>
      </c>
    </row>
    <row r="534" s="13" customFormat="1">
      <c r="A534" s="13"/>
      <c r="B534" s="234"/>
      <c r="C534" s="235"/>
      <c r="D534" s="236" t="s">
        <v>137</v>
      </c>
      <c r="E534" s="237" t="s">
        <v>1</v>
      </c>
      <c r="F534" s="238" t="s">
        <v>1047</v>
      </c>
      <c r="G534" s="235"/>
      <c r="H534" s="237" t="s">
        <v>1</v>
      </c>
      <c r="I534" s="239"/>
      <c r="J534" s="235"/>
      <c r="K534" s="235"/>
      <c r="L534" s="240"/>
      <c r="M534" s="241"/>
      <c r="N534" s="242"/>
      <c r="O534" s="242"/>
      <c r="P534" s="242"/>
      <c r="Q534" s="242"/>
      <c r="R534" s="242"/>
      <c r="S534" s="242"/>
      <c r="T534" s="243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44" t="s">
        <v>137</v>
      </c>
      <c r="AU534" s="244" t="s">
        <v>86</v>
      </c>
      <c r="AV534" s="13" t="s">
        <v>84</v>
      </c>
      <c r="AW534" s="13" t="s">
        <v>32</v>
      </c>
      <c r="AX534" s="13" t="s">
        <v>76</v>
      </c>
      <c r="AY534" s="244" t="s">
        <v>128</v>
      </c>
    </row>
    <row r="535" s="14" customFormat="1">
      <c r="A535" s="14"/>
      <c r="B535" s="245"/>
      <c r="C535" s="246"/>
      <c r="D535" s="236" t="s">
        <v>137</v>
      </c>
      <c r="E535" s="247" t="s">
        <v>1</v>
      </c>
      <c r="F535" s="248" t="s">
        <v>1410</v>
      </c>
      <c r="G535" s="246"/>
      <c r="H535" s="249">
        <v>824.15999999999997</v>
      </c>
      <c r="I535" s="250"/>
      <c r="J535" s="246"/>
      <c r="K535" s="246"/>
      <c r="L535" s="251"/>
      <c r="M535" s="252"/>
      <c r="N535" s="253"/>
      <c r="O535" s="253"/>
      <c r="P535" s="253"/>
      <c r="Q535" s="253"/>
      <c r="R535" s="253"/>
      <c r="S535" s="253"/>
      <c r="T535" s="254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55" t="s">
        <v>137</v>
      </c>
      <c r="AU535" s="255" t="s">
        <v>86</v>
      </c>
      <c r="AV535" s="14" t="s">
        <v>86</v>
      </c>
      <c r="AW535" s="14" t="s">
        <v>32</v>
      </c>
      <c r="AX535" s="14" t="s">
        <v>84</v>
      </c>
      <c r="AY535" s="255" t="s">
        <v>128</v>
      </c>
    </row>
    <row r="536" s="2" customFormat="1" ht="37.8" customHeight="1">
      <c r="A536" s="39"/>
      <c r="B536" s="40"/>
      <c r="C536" s="220" t="s">
        <v>974</v>
      </c>
      <c r="D536" s="220" t="s">
        <v>131</v>
      </c>
      <c r="E536" s="221" t="s">
        <v>1050</v>
      </c>
      <c r="F536" s="222" t="s">
        <v>1051</v>
      </c>
      <c r="G536" s="223" t="s">
        <v>282</v>
      </c>
      <c r="H536" s="224">
        <v>2472.48</v>
      </c>
      <c r="I536" s="225"/>
      <c r="J536" s="226">
        <f>ROUND(I536*H536,2)</f>
        <v>0</v>
      </c>
      <c r="K536" s="227"/>
      <c r="L536" s="45"/>
      <c r="M536" s="228" t="s">
        <v>1</v>
      </c>
      <c r="N536" s="229" t="s">
        <v>41</v>
      </c>
      <c r="O536" s="92"/>
      <c r="P536" s="230">
        <f>O536*H536</f>
        <v>0</v>
      </c>
      <c r="Q536" s="230">
        <v>0</v>
      </c>
      <c r="R536" s="230">
        <f>Q536*H536</f>
        <v>0</v>
      </c>
      <c r="S536" s="230">
        <v>0</v>
      </c>
      <c r="T536" s="231">
        <f>S536*H536</f>
        <v>0</v>
      </c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R536" s="232" t="s">
        <v>135</v>
      </c>
      <c r="AT536" s="232" t="s">
        <v>131</v>
      </c>
      <c r="AU536" s="232" t="s">
        <v>86</v>
      </c>
      <c r="AY536" s="18" t="s">
        <v>128</v>
      </c>
      <c r="BE536" s="233">
        <f>IF(N536="základní",J536,0)</f>
        <v>0</v>
      </c>
      <c r="BF536" s="233">
        <f>IF(N536="snížená",J536,0)</f>
        <v>0</v>
      </c>
      <c r="BG536" s="233">
        <f>IF(N536="zákl. přenesená",J536,0)</f>
        <v>0</v>
      </c>
      <c r="BH536" s="233">
        <f>IF(N536="sníž. přenesená",J536,0)</f>
        <v>0</v>
      </c>
      <c r="BI536" s="233">
        <f>IF(N536="nulová",J536,0)</f>
        <v>0</v>
      </c>
      <c r="BJ536" s="18" t="s">
        <v>84</v>
      </c>
      <c r="BK536" s="233">
        <f>ROUND(I536*H536,2)</f>
        <v>0</v>
      </c>
      <c r="BL536" s="18" t="s">
        <v>135</v>
      </c>
      <c r="BM536" s="232" t="s">
        <v>1411</v>
      </c>
    </row>
    <row r="537" s="14" customFormat="1">
      <c r="A537" s="14"/>
      <c r="B537" s="245"/>
      <c r="C537" s="246"/>
      <c r="D537" s="236" t="s">
        <v>137</v>
      </c>
      <c r="E537" s="247" t="s">
        <v>1</v>
      </c>
      <c r="F537" s="248" t="s">
        <v>1412</v>
      </c>
      <c r="G537" s="246"/>
      <c r="H537" s="249">
        <v>2472.48</v>
      </c>
      <c r="I537" s="250"/>
      <c r="J537" s="246"/>
      <c r="K537" s="246"/>
      <c r="L537" s="251"/>
      <c r="M537" s="252"/>
      <c r="N537" s="253"/>
      <c r="O537" s="253"/>
      <c r="P537" s="253"/>
      <c r="Q537" s="253"/>
      <c r="R537" s="253"/>
      <c r="S537" s="253"/>
      <c r="T537" s="254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55" t="s">
        <v>137</v>
      </c>
      <c r="AU537" s="255" t="s">
        <v>86</v>
      </c>
      <c r="AV537" s="14" t="s">
        <v>86</v>
      </c>
      <c r="AW537" s="14" t="s">
        <v>32</v>
      </c>
      <c r="AX537" s="14" t="s">
        <v>84</v>
      </c>
      <c r="AY537" s="255" t="s">
        <v>128</v>
      </c>
    </row>
    <row r="538" s="2" customFormat="1" ht="37.8" customHeight="1">
      <c r="A538" s="39"/>
      <c r="B538" s="40"/>
      <c r="C538" s="220" t="s">
        <v>980</v>
      </c>
      <c r="D538" s="220" t="s">
        <v>131</v>
      </c>
      <c r="E538" s="221" t="s">
        <v>1055</v>
      </c>
      <c r="F538" s="222" t="s">
        <v>1056</v>
      </c>
      <c r="G538" s="223" t="s">
        <v>282</v>
      </c>
      <c r="H538" s="224">
        <v>636.20299999999997</v>
      </c>
      <c r="I538" s="225"/>
      <c r="J538" s="226">
        <f>ROUND(I538*H538,2)</f>
        <v>0</v>
      </c>
      <c r="K538" s="227"/>
      <c r="L538" s="45"/>
      <c r="M538" s="228" t="s">
        <v>1</v>
      </c>
      <c r="N538" s="229" t="s">
        <v>41</v>
      </c>
      <c r="O538" s="92"/>
      <c r="P538" s="230">
        <f>O538*H538</f>
        <v>0</v>
      </c>
      <c r="Q538" s="230">
        <v>0</v>
      </c>
      <c r="R538" s="230">
        <f>Q538*H538</f>
        <v>0</v>
      </c>
      <c r="S538" s="230">
        <v>0</v>
      </c>
      <c r="T538" s="231">
        <f>S538*H538</f>
        <v>0</v>
      </c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R538" s="232" t="s">
        <v>135</v>
      </c>
      <c r="AT538" s="232" t="s">
        <v>131</v>
      </c>
      <c r="AU538" s="232" t="s">
        <v>86</v>
      </c>
      <c r="AY538" s="18" t="s">
        <v>128</v>
      </c>
      <c r="BE538" s="233">
        <f>IF(N538="základní",J538,0)</f>
        <v>0</v>
      </c>
      <c r="BF538" s="233">
        <f>IF(N538="snížená",J538,0)</f>
        <v>0</v>
      </c>
      <c r="BG538" s="233">
        <f>IF(N538="zákl. přenesená",J538,0)</f>
        <v>0</v>
      </c>
      <c r="BH538" s="233">
        <f>IF(N538="sníž. přenesená",J538,0)</f>
        <v>0</v>
      </c>
      <c r="BI538" s="233">
        <f>IF(N538="nulová",J538,0)</f>
        <v>0</v>
      </c>
      <c r="BJ538" s="18" t="s">
        <v>84</v>
      </c>
      <c r="BK538" s="233">
        <f>ROUND(I538*H538,2)</f>
        <v>0</v>
      </c>
      <c r="BL538" s="18" t="s">
        <v>135</v>
      </c>
      <c r="BM538" s="232" t="s">
        <v>1413</v>
      </c>
    </row>
    <row r="539" s="13" customFormat="1">
      <c r="A539" s="13"/>
      <c r="B539" s="234"/>
      <c r="C539" s="235"/>
      <c r="D539" s="236" t="s">
        <v>137</v>
      </c>
      <c r="E539" s="237" t="s">
        <v>1</v>
      </c>
      <c r="F539" s="238" t="s">
        <v>1058</v>
      </c>
      <c r="G539" s="235"/>
      <c r="H539" s="237" t="s">
        <v>1</v>
      </c>
      <c r="I539" s="239"/>
      <c r="J539" s="235"/>
      <c r="K539" s="235"/>
      <c r="L539" s="240"/>
      <c r="M539" s="241"/>
      <c r="N539" s="242"/>
      <c r="O539" s="242"/>
      <c r="P539" s="242"/>
      <c r="Q539" s="242"/>
      <c r="R539" s="242"/>
      <c r="S539" s="242"/>
      <c r="T539" s="243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44" t="s">
        <v>137</v>
      </c>
      <c r="AU539" s="244" t="s">
        <v>86</v>
      </c>
      <c r="AV539" s="13" t="s">
        <v>84</v>
      </c>
      <c r="AW539" s="13" t="s">
        <v>32</v>
      </c>
      <c r="AX539" s="13" t="s">
        <v>76</v>
      </c>
      <c r="AY539" s="244" t="s">
        <v>128</v>
      </c>
    </row>
    <row r="540" s="13" customFormat="1">
      <c r="A540" s="13"/>
      <c r="B540" s="234"/>
      <c r="C540" s="235"/>
      <c r="D540" s="236" t="s">
        <v>137</v>
      </c>
      <c r="E540" s="237" t="s">
        <v>1</v>
      </c>
      <c r="F540" s="238" t="s">
        <v>1059</v>
      </c>
      <c r="G540" s="235"/>
      <c r="H540" s="237" t="s">
        <v>1</v>
      </c>
      <c r="I540" s="239"/>
      <c r="J540" s="235"/>
      <c r="K540" s="235"/>
      <c r="L540" s="240"/>
      <c r="M540" s="241"/>
      <c r="N540" s="242"/>
      <c r="O540" s="242"/>
      <c r="P540" s="242"/>
      <c r="Q540" s="242"/>
      <c r="R540" s="242"/>
      <c r="S540" s="242"/>
      <c r="T540" s="243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44" t="s">
        <v>137</v>
      </c>
      <c r="AU540" s="244" t="s">
        <v>86</v>
      </c>
      <c r="AV540" s="13" t="s">
        <v>84</v>
      </c>
      <c r="AW540" s="13" t="s">
        <v>32</v>
      </c>
      <c r="AX540" s="13" t="s">
        <v>76</v>
      </c>
      <c r="AY540" s="244" t="s">
        <v>128</v>
      </c>
    </row>
    <row r="541" s="13" customFormat="1">
      <c r="A541" s="13"/>
      <c r="B541" s="234"/>
      <c r="C541" s="235"/>
      <c r="D541" s="236" t="s">
        <v>137</v>
      </c>
      <c r="E541" s="237" t="s">
        <v>1</v>
      </c>
      <c r="F541" s="238" t="s">
        <v>1060</v>
      </c>
      <c r="G541" s="235"/>
      <c r="H541" s="237" t="s">
        <v>1</v>
      </c>
      <c r="I541" s="239"/>
      <c r="J541" s="235"/>
      <c r="K541" s="235"/>
      <c r="L541" s="240"/>
      <c r="M541" s="241"/>
      <c r="N541" s="242"/>
      <c r="O541" s="242"/>
      <c r="P541" s="242"/>
      <c r="Q541" s="242"/>
      <c r="R541" s="242"/>
      <c r="S541" s="242"/>
      <c r="T541" s="243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44" t="s">
        <v>137</v>
      </c>
      <c r="AU541" s="244" t="s">
        <v>86</v>
      </c>
      <c r="AV541" s="13" t="s">
        <v>84</v>
      </c>
      <c r="AW541" s="13" t="s">
        <v>32</v>
      </c>
      <c r="AX541" s="13" t="s">
        <v>76</v>
      </c>
      <c r="AY541" s="244" t="s">
        <v>128</v>
      </c>
    </row>
    <row r="542" s="14" customFormat="1">
      <c r="A542" s="14"/>
      <c r="B542" s="245"/>
      <c r="C542" s="246"/>
      <c r="D542" s="236" t="s">
        <v>137</v>
      </c>
      <c r="E542" s="247" t="s">
        <v>1</v>
      </c>
      <c r="F542" s="248" t="s">
        <v>1414</v>
      </c>
      <c r="G542" s="246"/>
      <c r="H542" s="249">
        <v>491.738</v>
      </c>
      <c r="I542" s="250"/>
      <c r="J542" s="246"/>
      <c r="K542" s="246"/>
      <c r="L542" s="251"/>
      <c r="M542" s="252"/>
      <c r="N542" s="253"/>
      <c r="O542" s="253"/>
      <c r="P542" s="253"/>
      <c r="Q542" s="253"/>
      <c r="R542" s="253"/>
      <c r="S542" s="253"/>
      <c r="T542" s="254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55" t="s">
        <v>137</v>
      </c>
      <c r="AU542" s="255" t="s">
        <v>86</v>
      </c>
      <c r="AV542" s="14" t="s">
        <v>86</v>
      </c>
      <c r="AW542" s="14" t="s">
        <v>32</v>
      </c>
      <c r="AX542" s="14" t="s">
        <v>76</v>
      </c>
      <c r="AY542" s="255" t="s">
        <v>128</v>
      </c>
    </row>
    <row r="543" s="13" customFormat="1">
      <c r="A543" s="13"/>
      <c r="B543" s="234"/>
      <c r="C543" s="235"/>
      <c r="D543" s="236" t="s">
        <v>137</v>
      </c>
      <c r="E543" s="237" t="s">
        <v>1</v>
      </c>
      <c r="F543" s="238" t="s">
        <v>1062</v>
      </c>
      <c r="G543" s="235"/>
      <c r="H543" s="237" t="s">
        <v>1</v>
      </c>
      <c r="I543" s="239"/>
      <c r="J543" s="235"/>
      <c r="K543" s="235"/>
      <c r="L543" s="240"/>
      <c r="M543" s="241"/>
      <c r="N543" s="242"/>
      <c r="O543" s="242"/>
      <c r="P543" s="242"/>
      <c r="Q543" s="242"/>
      <c r="R543" s="242"/>
      <c r="S543" s="242"/>
      <c r="T543" s="243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44" t="s">
        <v>137</v>
      </c>
      <c r="AU543" s="244" t="s">
        <v>86</v>
      </c>
      <c r="AV543" s="13" t="s">
        <v>84</v>
      </c>
      <c r="AW543" s="13" t="s">
        <v>32</v>
      </c>
      <c r="AX543" s="13" t="s">
        <v>76</v>
      </c>
      <c r="AY543" s="244" t="s">
        <v>128</v>
      </c>
    </row>
    <row r="544" s="14" customFormat="1">
      <c r="A544" s="14"/>
      <c r="B544" s="245"/>
      <c r="C544" s="246"/>
      <c r="D544" s="236" t="s">
        <v>137</v>
      </c>
      <c r="E544" s="247" t="s">
        <v>1</v>
      </c>
      <c r="F544" s="248" t="s">
        <v>1415</v>
      </c>
      <c r="G544" s="246"/>
      <c r="H544" s="249">
        <v>1.9199999999999999</v>
      </c>
      <c r="I544" s="250"/>
      <c r="J544" s="246"/>
      <c r="K544" s="246"/>
      <c r="L544" s="251"/>
      <c r="M544" s="252"/>
      <c r="N544" s="253"/>
      <c r="O544" s="253"/>
      <c r="P544" s="253"/>
      <c r="Q544" s="253"/>
      <c r="R544" s="253"/>
      <c r="S544" s="253"/>
      <c r="T544" s="254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55" t="s">
        <v>137</v>
      </c>
      <c r="AU544" s="255" t="s">
        <v>86</v>
      </c>
      <c r="AV544" s="14" t="s">
        <v>86</v>
      </c>
      <c r="AW544" s="14" t="s">
        <v>32</v>
      </c>
      <c r="AX544" s="14" t="s">
        <v>76</v>
      </c>
      <c r="AY544" s="255" t="s">
        <v>128</v>
      </c>
    </row>
    <row r="545" s="13" customFormat="1">
      <c r="A545" s="13"/>
      <c r="B545" s="234"/>
      <c r="C545" s="235"/>
      <c r="D545" s="236" t="s">
        <v>137</v>
      </c>
      <c r="E545" s="237" t="s">
        <v>1</v>
      </c>
      <c r="F545" s="238" t="s">
        <v>1064</v>
      </c>
      <c r="G545" s="235"/>
      <c r="H545" s="237" t="s">
        <v>1</v>
      </c>
      <c r="I545" s="239"/>
      <c r="J545" s="235"/>
      <c r="K545" s="235"/>
      <c r="L545" s="240"/>
      <c r="M545" s="241"/>
      <c r="N545" s="242"/>
      <c r="O545" s="242"/>
      <c r="P545" s="242"/>
      <c r="Q545" s="242"/>
      <c r="R545" s="242"/>
      <c r="S545" s="242"/>
      <c r="T545" s="243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44" t="s">
        <v>137</v>
      </c>
      <c r="AU545" s="244" t="s">
        <v>86</v>
      </c>
      <c r="AV545" s="13" t="s">
        <v>84</v>
      </c>
      <c r="AW545" s="13" t="s">
        <v>32</v>
      </c>
      <c r="AX545" s="13" t="s">
        <v>76</v>
      </c>
      <c r="AY545" s="244" t="s">
        <v>128</v>
      </c>
    </row>
    <row r="546" s="14" customFormat="1">
      <c r="A546" s="14"/>
      <c r="B546" s="245"/>
      <c r="C546" s="246"/>
      <c r="D546" s="236" t="s">
        <v>137</v>
      </c>
      <c r="E546" s="247" t="s">
        <v>1</v>
      </c>
      <c r="F546" s="248" t="s">
        <v>1065</v>
      </c>
      <c r="G546" s="246"/>
      <c r="H546" s="249">
        <v>2.3999999999999999</v>
      </c>
      <c r="I546" s="250"/>
      <c r="J546" s="246"/>
      <c r="K546" s="246"/>
      <c r="L546" s="251"/>
      <c r="M546" s="252"/>
      <c r="N546" s="253"/>
      <c r="O546" s="253"/>
      <c r="P546" s="253"/>
      <c r="Q546" s="253"/>
      <c r="R546" s="253"/>
      <c r="S546" s="253"/>
      <c r="T546" s="254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55" t="s">
        <v>137</v>
      </c>
      <c r="AU546" s="255" t="s">
        <v>86</v>
      </c>
      <c r="AV546" s="14" t="s">
        <v>86</v>
      </c>
      <c r="AW546" s="14" t="s">
        <v>32</v>
      </c>
      <c r="AX546" s="14" t="s">
        <v>76</v>
      </c>
      <c r="AY546" s="255" t="s">
        <v>128</v>
      </c>
    </row>
    <row r="547" s="16" customFormat="1">
      <c r="A547" s="16"/>
      <c r="B547" s="286"/>
      <c r="C547" s="287"/>
      <c r="D547" s="236" t="s">
        <v>137</v>
      </c>
      <c r="E547" s="288" t="s">
        <v>1</v>
      </c>
      <c r="F547" s="289" t="s">
        <v>1416</v>
      </c>
      <c r="G547" s="287"/>
      <c r="H547" s="290">
        <v>496.05799999999999</v>
      </c>
      <c r="I547" s="291"/>
      <c r="J547" s="287"/>
      <c r="K547" s="287"/>
      <c r="L547" s="292"/>
      <c r="M547" s="293"/>
      <c r="N547" s="294"/>
      <c r="O547" s="294"/>
      <c r="P547" s="294"/>
      <c r="Q547" s="294"/>
      <c r="R547" s="294"/>
      <c r="S547" s="294"/>
      <c r="T547" s="295"/>
      <c r="U547" s="16"/>
      <c r="V547" s="16"/>
      <c r="W547" s="16"/>
      <c r="X547" s="16"/>
      <c r="Y547" s="16"/>
      <c r="Z547" s="16"/>
      <c r="AA547" s="16"/>
      <c r="AB547" s="16"/>
      <c r="AC547" s="16"/>
      <c r="AD547" s="16"/>
      <c r="AE547" s="16"/>
      <c r="AT547" s="296" t="s">
        <v>137</v>
      </c>
      <c r="AU547" s="296" t="s">
        <v>86</v>
      </c>
      <c r="AV547" s="16" t="s">
        <v>146</v>
      </c>
      <c r="AW547" s="16" t="s">
        <v>32</v>
      </c>
      <c r="AX547" s="16" t="s">
        <v>76</v>
      </c>
      <c r="AY547" s="296" t="s">
        <v>128</v>
      </c>
    </row>
    <row r="548" s="13" customFormat="1">
      <c r="A548" s="13"/>
      <c r="B548" s="234"/>
      <c r="C548" s="235"/>
      <c r="D548" s="236" t="s">
        <v>137</v>
      </c>
      <c r="E548" s="237" t="s">
        <v>1</v>
      </c>
      <c r="F548" s="238" t="s">
        <v>1066</v>
      </c>
      <c r="G548" s="235"/>
      <c r="H548" s="237" t="s">
        <v>1</v>
      </c>
      <c r="I548" s="239"/>
      <c r="J548" s="235"/>
      <c r="K548" s="235"/>
      <c r="L548" s="240"/>
      <c r="M548" s="241"/>
      <c r="N548" s="242"/>
      <c r="O548" s="242"/>
      <c r="P548" s="242"/>
      <c r="Q548" s="242"/>
      <c r="R548" s="242"/>
      <c r="S548" s="242"/>
      <c r="T548" s="243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44" t="s">
        <v>137</v>
      </c>
      <c r="AU548" s="244" t="s">
        <v>86</v>
      </c>
      <c r="AV548" s="13" t="s">
        <v>84</v>
      </c>
      <c r="AW548" s="13" t="s">
        <v>32</v>
      </c>
      <c r="AX548" s="13" t="s">
        <v>76</v>
      </c>
      <c r="AY548" s="244" t="s">
        <v>128</v>
      </c>
    </row>
    <row r="549" s="13" customFormat="1">
      <c r="A549" s="13"/>
      <c r="B549" s="234"/>
      <c r="C549" s="235"/>
      <c r="D549" s="236" t="s">
        <v>137</v>
      </c>
      <c r="E549" s="237" t="s">
        <v>1</v>
      </c>
      <c r="F549" s="238" t="s">
        <v>1067</v>
      </c>
      <c r="G549" s="235"/>
      <c r="H549" s="237" t="s">
        <v>1</v>
      </c>
      <c r="I549" s="239"/>
      <c r="J549" s="235"/>
      <c r="K549" s="235"/>
      <c r="L549" s="240"/>
      <c r="M549" s="241"/>
      <c r="N549" s="242"/>
      <c r="O549" s="242"/>
      <c r="P549" s="242"/>
      <c r="Q549" s="242"/>
      <c r="R549" s="242"/>
      <c r="S549" s="242"/>
      <c r="T549" s="243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44" t="s">
        <v>137</v>
      </c>
      <c r="AU549" s="244" t="s">
        <v>86</v>
      </c>
      <c r="AV549" s="13" t="s">
        <v>84</v>
      </c>
      <c r="AW549" s="13" t="s">
        <v>32</v>
      </c>
      <c r="AX549" s="13" t="s">
        <v>76</v>
      </c>
      <c r="AY549" s="244" t="s">
        <v>128</v>
      </c>
    </row>
    <row r="550" s="14" customFormat="1">
      <c r="A550" s="14"/>
      <c r="B550" s="245"/>
      <c r="C550" s="246"/>
      <c r="D550" s="236" t="s">
        <v>137</v>
      </c>
      <c r="E550" s="247" t="s">
        <v>1</v>
      </c>
      <c r="F550" s="248" t="s">
        <v>1417</v>
      </c>
      <c r="G550" s="246"/>
      <c r="H550" s="249">
        <v>138.70500000000001</v>
      </c>
      <c r="I550" s="250"/>
      <c r="J550" s="246"/>
      <c r="K550" s="246"/>
      <c r="L550" s="251"/>
      <c r="M550" s="252"/>
      <c r="N550" s="253"/>
      <c r="O550" s="253"/>
      <c r="P550" s="253"/>
      <c r="Q550" s="253"/>
      <c r="R550" s="253"/>
      <c r="S550" s="253"/>
      <c r="T550" s="254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55" t="s">
        <v>137</v>
      </c>
      <c r="AU550" s="255" t="s">
        <v>86</v>
      </c>
      <c r="AV550" s="14" t="s">
        <v>86</v>
      </c>
      <c r="AW550" s="14" t="s">
        <v>32</v>
      </c>
      <c r="AX550" s="14" t="s">
        <v>76</v>
      </c>
      <c r="AY550" s="255" t="s">
        <v>128</v>
      </c>
    </row>
    <row r="551" s="13" customFormat="1">
      <c r="A551" s="13"/>
      <c r="B551" s="234"/>
      <c r="C551" s="235"/>
      <c r="D551" s="236" t="s">
        <v>137</v>
      </c>
      <c r="E551" s="237" t="s">
        <v>1</v>
      </c>
      <c r="F551" s="238" t="s">
        <v>1069</v>
      </c>
      <c r="G551" s="235"/>
      <c r="H551" s="237" t="s">
        <v>1</v>
      </c>
      <c r="I551" s="239"/>
      <c r="J551" s="235"/>
      <c r="K551" s="235"/>
      <c r="L551" s="240"/>
      <c r="M551" s="241"/>
      <c r="N551" s="242"/>
      <c r="O551" s="242"/>
      <c r="P551" s="242"/>
      <c r="Q551" s="242"/>
      <c r="R551" s="242"/>
      <c r="S551" s="242"/>
      <c r="T551" s="243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44" t="s">
        <v>137</v>
      </c>
      <c r="AU551" s="244" t="s">
        <v>86</v>
      </c>
      <c r="AV551" s="13" t="s">
        <v>84</v>
      </c>
      <c r="AW551" s="13" t="s">
        <v>32</v>
      </c>
      <c r="AX551" s="13" t="s">
        <v>76</v>
      </c>
      <c r="AY551" s="244" t="s">
        <v>128</v>
      </c>
    </row>
    <row r="552" s="14" customFormat="1">
      <c r="A552" s="14"/>
      <c r="B552" s="245"/>
      <c r="C552" s="246"/>
      <c r="D552" s="236" t="s">
        <v>137</v>
      </c>
      <c r="E552" s="247" t="s">
        <v>1</v>
      </c>
      <c r="F552" s="248" t="s">
        <v>1418</v>
      </c>
      <c r="G552" s="246"/>
      <c r="H552" s="249">
        <v>1.44</v>
      </c>
      <c r="I552" s="250"/>
      <c r="J552" s="246"/>
      <c r="K552" s="246"/>
      <c r="L552" s="251"/>
      <c r="M552" s="252"/>
      <c r="N552" s="253"/>
      <c r="O552" s="253"/>
      <c r="P552" s="253"/>
      <c r="Q552" s="253"/>
      <c r="R552" s="253"/>
      <c r="S552" s="253"/>
      <c r="T552" s="254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55" t="s">
        <v>137</v>
      </c>
      <c r="AU552" s="255" t="s">
        <v>86</v>
      </c>
      <c r="AV552" s="14" t="s">
        <v>86</v>
      </c>
      <c r="AW552" s="14" t="s">
        <v>32</v>
      </c>
      <c r="AX552" s="14" t="s">
        <v>76</v>
      </c>
      <c r="AY552" s="255" t="s">
        <v>128</v>
      </c>
    </row>
    <row r="553" s="16" customFormat="1">
      <c r="A553" s="16"/>
      <c r="B553" s="286"/>
      <c r="C553" s="287"/>
      <c r="D553" s="236" t="s">
        <v>137</v>
      </c>
      <c r="E553" s="288" t="s">
        <v>1</v>
      </c>
      <c r="F553" s="289" t="s">
        <v>1416</v>
      </c>
      <c r="G553" s="287"/>
      <c r="H553" s="290">
        <v>140.14500000000001</v>
      </c>
      <c r="I553" s="291"/>
      <c r="J553" s="287"/>
      <c r="K553" s="287"/>
      <c r="L553" s="292"/>
      <c r="M553" s="293"/>
      <c r="N553" s="294"/>
      <c r="O553" s="294"/>
      <c r="P553" s="294"/>
      <c r="Q553" s="294"/>
      <c r="R553" s="294"/>
      <c r="S553" s="294"/>
      <c r="T553" s="295"/>
      <c r="U553" s="16"/>
      <c r="V553" s="16"/>
      <c r="W553" s="16"/>
      <c r="X553" s="16"/>
      <c r="Y553" s="16"/>
      <c r="Z553" s="16"/>
      <c r="AA553" s="16"/>
      <c r="AB553" s="16"/>
      <c r="AC553" s="16"/>
      <c r="AD553" s="16"/>
      <c r="AE553" s="16"/>
      <c r="AT553" s="296" t="s">
        <v>137</v>
      </c>
      <c r="AU553" s="296" t="s">
        <v>86</v>
      </c>
      <c r="AV553" s="16" t="s">
        <v>146</v>
      </c>
      <c r="AW553" s="16" t="s">
        <v>32</v>
      </c>
      <c r="AX553" s="16" t="s">
        <v>76</v>
      </c>
      <c r="AY553" s="296" t="s">
        <v>128</v>
      </c>
    </row>
    <row r="554" s="15" customFormat="1">
      <c r="A554" s="15"/>
      <c r="B554" s="256"/>
      <c r="C554" s="257"/>
      <c r="D554" s="236" t="s">
        <v>137</v>
      </c>
      <c r="E554" s="258" t="s">
        <v>1</v>
      </c>
      <c r="F554" s="259" t="s">
        <v>140</v>
      </c>
      <c r="G554" s="257"/>
      <c r="H554" s="260">
        <v>636.20300000000009</v>
      </c>
      <c r="I554" s="261"/>
      <c r="J554" s="257"/>
      <c r="K554" s="257"/>
      <c r="L554" s="262"/>
      <c r="M554" s="263"/>
      <c r="N554" s="264"/>
      <c r="O554" s="264"/>
      <c r="P554" s="264"/>
      <c r="Q554" s="264"/>
      <c r="R554" s="264"/>
      <c r="S554" s="264"/>
      <c r="T554" s="265"/>
      <c r="U554" s="15"/>
      <c r="V554" s="15"/>
      <c r="W554" s="15"/>
      <c r="X554" s="15"/>
      <c r="Y554" s="15"/>
      <c r="Z554" s="15"/>
      <c r="AA554" s="15"/>
      <c r="AB554" s="15"/>
      <c r="AC554" s="15"/>
      <c r="AD554" s="15"/>
      <c r="AE554" s="15"/>
      <c r="AT554" s="266" t="s">
        <v>137</v>
      </c>
      <c r="AU554" s="266" t="s">
        <v>86</v>
      </c>
      <c r="AV554" s="15" t="s">
        <v>135</v>
      </c>
      <c r="AW554" s="15" t="s">
        <v>32</v>
      </c>
      <c r="AX554" s="15" t="s">
        <v>84</v>
      </c>
      <c r="AY554" s="266" t="s">
        <v>128</v>
      </c>
    </row>
    <row r="555" s="2" customFormat="1" ht="37.8" customHeight="1">
      <c r="A555" s="39"/>
      <c r="B555" s="40"/>
      <c r="C555" s="220" t="s">
        <v>985</v>
      </c>
      <c r="D555" s="220" t="s">
        <v>131</v>
      </c>
      <c r="E555" s="221" t="s">
        <v>1072</v>
      </c>
      <c r="F555" s="222" t="s">
        <v>1051</v>
      </c>
      <c r="G555" s="223" t="s">
        <v>282</v>
      </c>
      <c r="H555" s="224">
        <v>1272.406</v>
      </c>
      <c r="I555" s="225"/>
      <c r="J555" s="226">
        <f>ROUND(I555*H555,2)</f>
        <v>0</v>
      </c>
      <c r="K555" s="227"/>
      <c r="L555" s="45"/>
      <c r="M555" s="228" t="s">
        <v>1</v>
      </c>
      <c r="N555" s="229" t="s">
        <v>41</v>
      </c>
      <c r="O555" s="92"/>
      <c r="P555" s="230">
        <f>O555*H555</f>
        <v>0</v>
      </c>
      <c r="Q555" s="230">
        <v>0</v>
      </c>
      <c r="R555" s="230">
        <f>Q555*H555</f>
        <v>0</v>
      </c>
      <c r="S555" s="230">
        <v>0</v>
      </c>
      <c r="T555" s="231">
        <f>S555*H555</f>
        <v>0</v>
      </c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R555" s="232" t="s">
        <v>135</v>
      </c>
      <c r="AT555" s="232" t="s">
        <v>131</v>
      </c>
      <c r="AU555" s="232" t="s">
        <v>86</v>
      </c>
      <c r="AY555" s="18" t="s">
        <v>128</v>
      </c>
      <c r="BE555" s="233">
        <f>IF(N555="základní",J555,0)</f>
        <v>0</v>
      </c>
      <c r="BF555" s="233">
        <f>IF(N555="snížená",J555,0)</f>
        <v>0</v>
      </c>
      <c r="BG555" s="233">
        <f>IF(N555="zákl. přenesená",J555,0)</f>
        <v>0</v>
      </c>
      <c r="BH555" s="233">
        <f>IF(N555="sníž. přenesená",J555,0)</f>
        <v>0</v>
      </c>
      <c r="BI555" s="233">
        <f>IF(N555="nulová",J555,0)</f>
        <v>0</v>
      </c>
      <c r="BJ555" s="18" t="s">
        <v>84</v>
      </c>
      <c r="BK555" s="233">
        <f>ROUND(I555*H555,2)</f>
        <v>0</v>
      </c>
      <c r="BL555" s="18" t="s">
        <v>135</v>
      </c>
      <c r="BM555" s="232" t="s">
        <v>1419</v>
      </c>
    </row>
    <row r="556" s="14" customFormat="1">
      <c r="A556" s="14"/>
      <c r="B556" s="245"/>
      <c r="C556" s="246"/>
      <c r="D556" s="236" t="s">
        <v>137</v>
      </c>
      <c r="E556" s="247" t="s">
        <v>1</v>
      </c>
      <c r="F556" s="248" t="s">
        <v>1420</v>
      </c>
      <c r="G556" s="246"/>
      <c r="H556" s="249">
        <v>1272.406</v>
      </c>
      <c r="I556" s="250"/>
      <c r="J556" s="246"/>
      <c r="K556" s="246"/>
      <c r="L556" s="251"/>
      <c r="M556" s="252"/>
      <c r="N556" s="253"/>
      <c r="O556" s="253"/>
      <c r="P556" s="253"/>
      <c r="Q556" s="253"/>
      <c r="R556" s="253"/>
      <c r="S556" s="253"/>
      <c r="T556" s="254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55" t="s">
        <v>137</v>
      </c>
      <c r="AU556" s="255" t="s">
        <v>86</v>
      </c>
      <c r="AV556" s="14" t="s">
        <v>86</v>
      </c>
      <c r="AW556" s="14" t="s">
        <v>32</v>
      </c>
      <c r="AX556" s="14" t="s">
        <v>84</v>
      </c>
      <c r="AY556" s="255" t="s">
        <v>128</v>
      </c>
    </row>
    <row r="557" s="2" customFormat="1" ht="44.25" customHeight="1">
      <c r="A557" s="39"/>
      <c r="B557" s="40"/>
      <c r="C557" s="220" t="s">
        <v>990</v>
      </c>
      <c r="D557" s="220" t="s">
        <v>131</v>
      </c>
      <c r="E557" s="221" t="s">
        <v>1076</v>
      </c>
      <c r="F557" s="222" t="s">
        <v>1077</v>
      </c>
      <c r="G557" s="223" t="s">
        <v>282</v>
      </c>
      <c r="H557" s="224">
        <v>824.15999999999997</v>
      </c>
      <c r="I557" s="225"/>
      <c r="J557" s="226">
        <f>ROUND(I557*H557,2)</f>
        <v>0</v>
      </c>
      <c r="K557" s="227"/>
      <c r="L557" s="45"/>
      <c r="M557" s="228" t="s">
        <v>1</v>
      </c>
      <c r="N557" s="229" t="s">
        <v>41</v>
      </c>
      <c r="O557" s="92"/>
      <c r="P557" s="230">
        <f>O557*H557</f>
        <v>0</v>
      </c>
      <c r="Q557" s="230">
        <v>0</v>
      </c>
      <c r="R557" s="230">
        <f>Q557*H557</f>
        <v>0</v>
      </c>
      <c r="S557" s="230">
        <v>0</v>
      </c>
      <c r="T557" s="231">
        <f>S557*H557</f>
        <v>0</v>
      </c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R557" s="232" t="s">
        <v>135</v>
      </c>
      <c r="AT557" s="232" t="s">
        <v>131</v>
      </c>
      <c r="AU557" s="232" t="s">
        <v>86</v>
      </c>
      <c r="AY557" s="18" t="s">
        <v>128</v>
      </c>
      <c r="BE557" s="233">
        <f>IF(N557="základní",J557,0)</f>
        <v>0</v>
      </c>
      <c r="BF557" s="233">
        <f>IF(N557="snížená",J557,0)</f>
        <v>0</v>
      </c>
      <c r="BG557" s="233">
        <f>IF(N557="zákl. přenesená",J557,0)</f>
        <v>0</v>
      </c>
      <c r="BH557" s="233">
        <f>IF(N557="sníž. přenesená",J557,0)</f>
        <v>0</v>
      </c>
      <c r="BI557" s="233">
        <f>IF(N557="nulová",J557,0)</f>
        <v>0</v>
      </c>
      <c r="BJ557" s="18" t="s">
        <v>84</v>
      </c>
      <c r="BK557" s="233">
        <f>ROUND(I557*H557,2)</f>
        <v>0</v>
      </c>
      <c r="BL557" s="18" t="s">
        <v>135</v>
      </c>
      <c r="BM557" s="232" t="s">
        <v>1421</v>
      </c>
    </row>
    <row r="558" s="14" customFormat="1">
      <c r="A558" s="14"/>
      <c r="B558" s="245"/>
      <c r="C558" s="246"/>
      <c r="D558" s="236" t="s">
        <v>137</v>
      </c>
      <c r="E558" s="247" t="s">
        <v>1</v>
      </c>
      <c r="F558" s="248" t="s">
        <v>1422</v>
      </c>
      <c r="G558" s="246"/>
      <c r="H558" s="249">
        <v>824.15999999999997</v>
      </c>
      <c r="I558" s="250"/>
      <c r="J558" s="246"/>
      <c r="K558" s="246"/>
      <c r="L558" s="251"/>
      <c r="M558" s="252"/>
      <c r="N558" s="253"/>
      <c r="O558" s="253"/>
      <c r="P558" s="253"/>
      <c r="Q558" s="253"/>
      <c r="R558" s="253"/>
      <c r="S558" s="253"/>
      <c r="T558" s="254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55" t="s">
        <v>137</v>
      </c>
      <c r="AU558" s="255" t="s">
        <v>86</v>
      </c>
      <c r="AV558" s="14" t="s">
        <v>86</v>
      </c>
      <c r="AW558" s="14" t="s">
        <v>32</v>
      </c>
      <c r="AX558" s="14" t="s">
        <v>84</v>
      </c>
      <c r="AY558" s="255" t="s">
        <v>128</v>
      </c>
    </row>
    <row r="559" s="2" customFormat="1" ht="16.5" customHeight="1">
      <c r="A559" s="39"/>
      <c r="B559" s="40"/>
      <c r="C559" s="220" t="s">
        <v>995</v>
      </c>
      <c r="D559" s="220" t="s">
        <v>131</v>
      </c>
      <c r="E559" s="221" t="s">
        <v>1081</v>
      </c>
      <c r="F559" s="222" t="s">
        <v>1082</v>
      </c>
      <c r="G559" s="223" t="s">
        <v>282</v>
      </c>
      <c r="H559" s="224">
        <v>140.14500000000001</v>
      </c>
      <c r="I559" s="225"/>
      <c r="J559" s="226">
        <f>ROUND(I559*H559,2)</f>
        <v>0</v>
      </c>
      <c r="K559" s="227"/>
      <c r="L559" s="45"/>
      <c r="M559" s="228" t="s">
        <v>1</v>
      </c>
      <c r="N559" s="229" t="s">
        <v>41</v>
      </c>
      <c r="O559" s="92"/>
      <c r="P559" s="230">
        <f>O559*H559</f>
        <v>0</v>
      </c>
      <c r="Q559" s="230">
        <v>0</v>
      </c>
      <c r="R559" s="230">
        <f>Q559*H559</f>
        <v>0</v>
      </c>
      <c r="S559" s="230">
        <v>0</v>
      </c>
      <c r="T559" s="231">
        <f>S559*H559</f>
        <v>0</v>
      </c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R559" s="232" t="s">
        <v>135</v>
      </c>
      <c r="AT559" s="232" t="s">
        <v>131</v>
      </c>
      <c r="AU559" s="232" t="s">
        <v>86</v>
      </c>
      <c r="AY559" s="18" t="s">
        <v>128</v>
      </c>
      <c r="BE559" s="233">
        <f>IF(N559="základní",J559,0)</f>
        <v>0</v>
      </c>
      <c r="BF559" s="233">
        <f>IF(N559="snížená",J559,0)</f>
        <v>0</v>
      </c>
      <c r="BG559" s="233">
        <f>IF(N559="zákl. přenesená",J559,0)</f>
        <v>0</v>
      </c>
      <c r="BH559" s="233">
        <f>IF(N559="sníž. přenesená",J559,0)</f>
        <v>0</v>
      </c>
      <c r="BI559" s="233">
        <f>IF(N559="nulová",J559,0)</f>
        <v>0</v>
      </c>
      <c r="BJ559" s="18" t="s">
        <v>84</v>
      </c>
      <c r="BK559" s="233">
        <f>ROUND(I559*H559,2)</f>
        <v>0</v>
      </c>
      <c r="BL559" s="18" t="s">
        <v>135</v>
      </c>
      <c r="BM559" s="232" t="s">
        <v>1423</v>
      </c>
    </row>
    <row r="560" s="13" customFormat="1">
      <c r="A560" s="13"/>
      <c r="B560" s="234"/>
      <c r="C560" s="235"/>
      <c r="D560" s="236" t="s">
        <v>137</v>
      </c>
      <c r="E560" s="237" t="s">
        <v>1</v>
      </c>
      <c r="F560" s="238" t="s">
        <v>1067</v>
      </c>
      <c r="G560" s="235"/>
      <c r="H560" s="237" t="s">
        <v>1</v>
      </c>
      <c r="I560" s="239"/>
      <c r="J560" s="235"/>
      <c r="K560" s="235"/>
      <c r="L560" s="240"/>
      <c r="M560" s="241"/>
      <c r="N560" s="242"/>
      <c r="O560" s="242"/>
      <c r="P560" s="242"/>
      <c r="Q560" s="242"/>
      <c r="R560" s="242"/>
      <c r="S560" s="242"/>
      <c r="T560" s="243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44" t="s">
        <v>137</v>
      </c>
      <c r="AU560" s="244" t="s">
        <v>86</v>
      </c>
      <c r="AV560" s="13" t="s">
        <v>84</v>
      </c>
      <c r="AW560" s="13" t="s">
        <v>32</v>
      </c>
      <c r="AX560" s="13" t="s">
        <v>76</v>
      </c>
      <c r="AY560" s="244" t="s">
        <v>128</v>
      </c>
    </row>
    <row r="561" s="14" customFormat="1">
      <c r="A561" s="14"/>
      <c r="B561" s="245"/>
      <c r="C561" s="246"/>
      <c r="D561" s="236" t="s">
        <v>137</v>
      </c>
      <c r="E561" s="247" t="s">
        <v>1</v>
      </c>
      <c r="F561" s="248" t="s">
        <v>1417</v>
      </c>
      <c r="G561" s="246"/>
      <c r="H561" s="249">
        <v>138.70500000000001</v>
      </c>
      <c r="I561" s="250"/>
      <c r="J561" s="246"/>
      <c r="K561" s="246"/>
      <c r="L561" s="251"/>
      <c r="M561" s="252"/>
      <c r="N561" s="253"/>
      <c r="O561" s="253"/>
      <c r="P561" s="253"/>
      <c r="Q561" s="253"/>
      <c r="R561" s="253"/>
      <c r="S561" s="253"/>
      <c r="T561" s="254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55" t="s">
        <v>137</v>
      </c>
      <c r="AU561" s="255" t="s">
        <v>86</v>
      </c>
      <c r="AV561" s="14" t="s">
        <v>86</v>
      </c>
      <c r="AW561" s="14" t="s">
        <v>32</v>
      </c>
      <c r="AX561" s="14" t="s">
        <v>76</v>
      </c>
      <c r="AY561" s="255" t="s">
        <v>128</v>
      </c>
    </row>
    <row r="562" s="13" customFormat="1">
      <c r="A562" s="13"/>
      <c r="B562" s="234"/>
      <c r="C562" s="235"/>
      <c r="D562" s="236" t="s">
        <v>137</v>
      </c>
      <c r="E562" s="237" t="s">
        <v>1</v>
      </c>
      <c r="F562" s="238" t="s">
        <v>1069</v>
      </c>
      <c r="G562" s="235"/>
      <c r="H562" s="237" t="s">
        <v>1</v>
      </c>
      <c r="I562" s="239"/>
      <c r="J562" s="235"/>
      <c r="K562" s="235"/>
      <c r="L562" s="240"/>
      <c r="M562" s="241"/>
      <c r="N562" s="242"/>
      <c r="O562" s="242"/>
      <c r="P562" s="242"/>
      <c r="Q562" s="242"/>
      <c r="R562" s="242"/>
      <c r="S562" s="242"/>
      <c r="T562" s="243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44" t="s">
        <v>137</v>
      </c>
      <c r="AU562" s="244" t="s">
        <v>86</v>
      </c>
      <c r="AV562" s="13" t="s">
        <v>84</v>
      </c>
      <c r="AW562" s="13" t="s">
        <v>32</v>
      </c>
      <c r="AX562" s="13" t="s">
        <v>76</v>
      </c>
      <c r="AY562" s="244" t="s">
        <v>128</v>
      </c>
    </row>
    <row r="563" s="14" customFormat="1">
      <c r="A563" s="14"/>
      <c r="B563" s="245"/>
      <c r="C563" s="246"/>
      <c r="D563" s="236" t="s">
        <v>137</v>
      </c>
      <c r="E563" s="247" t="s">
        <v>1</v>
      </c>
      <c r="F563" s="248" t="s">
        <v>1418</v>
      </c>
      <c r="G563" s="246"/>
      <c r="H563" s="249">
        <v>1.44</v>
      </c>
      <c r="I563" s="250"/>
      <c r="J563" s="246"/>
      <c r="K563" s="246"/>
      <c r="L563" s="251"/>
      <c r="M563" s="252"/>
      <c r="N563" s="253"/>
      <c r="O563" s="253"/>
      <c r="P563" s="253"/>
      <c r="Q563" s="253"/>
      <c r="R563" s="253"/>
      <c r="S563" s="253"/>
      <c r="T563" s="254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55" t="s">
        <v>137</v>
      </c>
      <c r="AU563" s="255" t="s">
        <v>86</v>
      </c>
      <c r="AV563" s="14" t="s">
        <v>86</v>
      </c>
      <c r="AW563" s="14" t="s">
        <v>32</v>
      </c>
      <c r="AX563" s="14" t="s">
        <v>76</v>
      </c>
      <c r="AY563" s="255" t="s">
        <v>128</v>
      </c>
    </row>
    <row r="564" s="15" customFormat="1">
      <c r="A564" s="15"/>
      <c r="B564" s="256"/>
      <c r="C564" s="257"/>
      <c r="D564" s="236" t="s">
        <v>137</v>
      </c>
      <c r="E564" s="258" t="s">
        <v>1</v>
      </c>
      <c r="F564" s="259" t="s">
        <v>140</v>
      </c>
      <c r="G564" s="257"/>
      <c r="H564" s="260">
        <v>140.14500000000001</v>
      </c>
      <c r="I564" s="261"/>
      <c r="J564" s="257"/>
      <c r="K564" s="257"/>
      <c r="L564" s="262"/>
      <c r="M564" s="263"/>
      <c r="N564" s="264"/>
      <c r="O564" s="264"/>
      <c r="P564" s="264"/>
      <c r="Q564" s="264"/>
      <c r="R564" s="264"/>
      <c r="S564" s="264"/>
      <c r="T564" s="265"/>
      <c r="U564" s="15"/>
      <c r="V564" s="15"/>
      <c r="W564" s="15"/>
      <c r="X564" s="15"/>
      <c r="Y564" s="15"/>
      <c r="Z564" s="15"/>
      <c r="AA564" s="15"/>
      <c r="AB564" s="15"/>
      <c r="AC564" s="15"/>
      <c r="AD564" s="15"/>
      <c r="AE564" s="15"/>
      <c r="AT564" s="266" t="s">
        <v>137</v>
      </c>
      <c r="AU564" s="266" t="s">
        <v>86</v>
      </c>
      <c r="AV564" s="15" t="s">
        <v>135</v>
      </c>
      <c r="AW564" s="15" t="s">
        <v>32</v>
      </c>
      <c r="AX564" s="15" t="s">
        <v>84</v>
      </c>
      <c r="AY564" s="266" t="s">
        <v>128</v>
      </c>
    </row>
    <row r="565" s="12" customFormat="1" ht="22.8" customHeight="1">
      <c r="A565" s="12"/>
      <c r="B565" s="204"/>
      <c r="C565" s="205"/>
      <c r="D565" s="206" t="s">
        <v>75</v>
      </c>
      <c r="E565" s="218" t="s">
        <v>1084</v>
      </c>
      <c r="F565" s="218" t="s">
        <v>1085</v>
      </c>
      <c r="G565" s="205"/>
      <c r="H565" s="205"/>
      <c r="I565" s="208"/>
      <c r="J565" s="219">
        <f>BK565</f>
        <v>0</v>
      </c>
      <c r="K565" s="205"/>
      <c r="L565" s="210"/>
      <c r="M565" s="211"/>
      <c r="N565" s="212"/>
      <c r="O565" s="212"/>
      <c r="P565" s="213">
        <f>SUM(P566:P567)</f>
        <v>0</v>
      </c>
      <c r="Q565" s="212"/>
      <c r="R565" s="213">
        <f>SUM(R566:R567)</f>
        <v>0</v>
      </c>
      <c r="S565" s="212"/>
      <c r="T565" s="214">
        <f>SUM(T566:T567)</f>
        <v>0</v>
      </c>
      <c r="U565" s="12"/>
      <c r="V565" s="12"/>
      <c r="W565" s="12"/>
      <c r="X565" s="12"/>
      <c r="Y565" s="12"/>
      <c r="Z565" s="12"/>
      <c r="AA565" s="12"/>
      <c r="AB565" s="12"/>
      <c r="AC565" s="12"/>
      <c r="AD565" s="12"/>
      <c r="AE565" s="12"/>
      <c r="AR565" s="215" t="s">
        <v>84</v>
      </c>
      <c r="AT565" s="216" t="s">
        <v>75</v>
      </c>
      <c r="AU565" s="216" t="s">
        <v>84</v>
      </c>
      <c r="AY565" s="215" t="s">
        <v>128</v>
      </c>
      <c r="BK565" s="217">
        <f>SUM(BK566:BK567)</f>
        <v>0</v>
      </c>
    </row>
    <row r="566" s="2" customFormat="1" ht="44.25" customHeight="1">
      <c r="A566" s="39"/>
      <c r="B566" s="40"/>
      <c r="C566" s="220" t="s">
        <v>1004</v>
      </c>
      <c r="D566" s="220" t="s">
        <v>131</v>
      </c>
      <c r="E566" s="221" t="s">
        <v>1087</v>
      </c>
      <c r="F566" s="222" t="s">
        <v>1088</v>
      </c>
      <c r="G566" s="223" t="s">
        <v>282</v>
      </c>
      <c r="H566" s="224">
        <v>1024.3</v>
      </c>
      <c r="I566" s="225"/>
      <c r="J566" s="226">
        <f>ROUND(I566*H566,2)</f>
        <v>0</v>
      </c>
      <c r="K566" s="227"/>
      <c r="L566" s="45"/>
      <c r="M566" s="228" t="s">
        <v>1</v>
      </c>
      <c r="N566" s="229" t="s">
        <v>41</v>
      </c>
      <c r="O566" s="92"/>
      <c r="P566" s="230">
        <f>O566*H566</f>
        <v>0</v>
      </c>
      <c r="Q566" s="230">
        <v>0</v>
      </c>
      <c r="R566" s="230">
        <f>Q566*H566</f>
        <v>0</v>
      </c>
      <c r="S566" s="230">
        <v>0</v>
      </c>
      <c r="T566" s="231">
        <f>S566*H566</f>
        <v>0</v>
      </c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R566" s="232" t="s">
        <v>135</v>
      </c>
      <c r="AT566" s="232" t="s">
        <v>131</v>
      </c>
      <c r="AU566" s="232" t="s">
        <v>86</v>
      </c>
      <c r="AY566" s="18" t="s">
        <v>128</v>
      </c>
      <c r="BE566" s="233">
        <f>IF(N566="základní",J566,0)</f>
        <v>0</v>
      </c>
      <c r="BF566" s="233">
        <f>IF(N566="snížená",J566,0)</f>
        <v>0</v>
      </c>
      <c r="BG566" s="233">
        <f>IF(N566="zákl. přenesená",J566,0)</f>
        <v>0</v>
      </c>
      <c r="BH566" s="233">
        <f>IF(N566="sníž. přenesená",J566,0)</f>
        <v>0</v>
      </c>
      <c r="BI566" s="233">
        <f>IF(N566="nulová",J566,0)</f>
        <v>0</v>
      </c>
      <c r="BJ566" s="18" t="s">
        <v>84</v>
      </c>
      <c r="BK566" s="233">
        <f>ROUND(I566*H566,2)</f>
        <v>0</v>
      </c>
      <c r="BL566" s="18" t="s">
        <v>135</v>
      </c>
      <c r="BM566" s="232" t="s">
        <v>1424</v>
      </c>
    </row>
    <row r="567" s="2" customFormat="1" ht="55.5" customHeight="1">
      <c r="A567" s="39"/>
      <c r="B567" s="40"/>
      <c r="C567" s="220" t="s">
        <v>1009</v>
      </c>
      <c r="D567" s="220" t="s">
        <v>131</v>
      </c>
      <c r="E567" s="221" t="s">
        <v>1091</v>
      </c>
      <c r="F567" s="222" t="s">
        <v>1092</v>
      </c>
      <c r="G567" s="223" t="s">
        <v>282</v>
      </c>
      <c r="H567" s="224">
        <v>1024.3</v>
      </c>
      <c r="I567" s="225"/>
      <c r="J567" s="226">
        <f>ROUND(I567*H567,2)</f>
        <v>0</v>
      </c>
      <c r="K567" s="227"/>
      <c r="L567" s="45"/>
      <c r="M567" s="281" t="s">
        <v>1</v>
      </c>
      <c r="N567" s="282" t="s">
        <v>41</v>
      </c>
      <c r="O567" s="283"/>
      <c r="P567" s="284">
        <f>O567*H567</f>
        <v>0</v>
      </c>
      <c r="Q567" s="284">
        <v>0</v>
      </c>
      <c r="R567" s="284">
        <f>Q567*H567</f>
        <v>0</v>
      </c>
      <c r="S567" s="284">
        <v>0</v>
      </c>
      <c r="T567" s="285">
        <f>S567*H567</f>
        <v>0</v>
      </c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R567" s="232" t="s">
        <v>135</v>
      </c>
      <c r="AT567" s="232" t="s">
        <v>131</v>
      </c>
      <c r="AU567" s="232" t="s">
        <v>86</v>
      </c>
      <c r="AY567" s="18" t="s">
        <v>128</v>
      </c>
      <c r="BE567" s="233">
        <f>IF(N567="základní",J567,0)</f>
        <v>0</v>
      </c>
      <c r="BF567" s="233">
        <f>IF(N567="snížená",J567,0)</f>
        <v>0</v>
      </c>
      <c r="BG567" s="233">
        <f>IF(N567="zákl. přenesená",J567,0)</f>
        <v>0</v>
      </c>
      <c r="BH567" s="233">
        <f>IF(N567="sníž. přenesená",J567,0)</f>
        <v>0</v>
      </c>
      <c r="BI567" s="233">
        <f>IF(N567="nulová",J567,0)</f>
        <v>0</v>
      </c>
      <c r="BJ567" s="18" t="s">
        <v>84</v>
      </c>
      <c r="BK567" s="233">
        <f>ROUND(I567*H567,2)</f>
        <v>0</v>
      </c>
      <c r="BL567" s="18" t="s">
        <v>135</v>
      </c>
      <c r="BM567" s="232" t="s">
        <v>1425</v>
      </c>
    </row>
    <row r="568" s="2" customFormat="1" ht="6.96" customHeight="1">
      <c r="A568" s="39"/>
      <c r="B568" s="67"/>
      <c r="C568" s="68"/>
      <c r="D568" s="68"/>
      <c r="E568" s="68"/>
      <c r="F568" s="68"/>
      <c r="G568" s="68"/>
      <c r="H568" s="68"/>
      <c r="I568" s="68"/>
      <c r="J568" s="68"/>
      <c r="K568" s="68"/>
      <c r="L568" s="45"/>
      <c r="M568" s="39"/>
      <c r="O568" s="39"/>
      <c r="P568" s="39"/>
      <c r="Q568" s="39"/>
      <c r="R568" s="39"/>
      <c r="S568" s="39"/>
      <c r="T568" s="39"/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</row>
  </sheetData>
  <sheetProtection sheet="1" autoFilter="0" formatColumns="0" formatRows="0" objects="1" scenarios="1" spinCount="100000" saltValue="HHKbS8enJ/010ybE1MdOPCQtiGmJHJaBNCwjwF+b9svjIBx6Jy5lqBxPjHgZLtv2BSkoKwhFUq4LT4aFP5Uxlg==" hashValue="LKcEawpvhj3pHdTHAhpy2lqthVNnALFHamnRFvg/pZHWKbywBV1UTdtqMqxrD5uozUYoqmC1CyRjr94mC9DooQ==" algorithmName="SHA-512" password="CA9C"/>
  <autoFilter ref="C127:K567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99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Otrokovice - rekonstrukce místní komunikace Čechova - verze 2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1426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12. 2. 2024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34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ROUND(J129,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ROUND((SUM(BE129:BE476)),  2)</f>
        <v>0</v>
      </c>
      <c r="G33" s="39"/>
      <c r="H33" s="39"/>
      <c r="I33" s="156">
        <v>0.20999999999999999</v>
      </c>
      <c r="J33" s="155">
        <f>ROUND(((SUM(BE129:BE476))*I33),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ROUND((SUM(BF129:BF476)),  2)</f>
        <v>0</v>
      </c>
      <c r="G34" s="39"/>
      <c r="H34" s="39"/>
      <c r="I34" s="156">
        <v>0.12</v>
      </c>
      <c r="J34" s="155">
        <f>ROUND(((SUM(BF129:BF476))*I34),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ROUND((SUM(BG129:BG476)),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ROUND((SUM(BH129:BH476)),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ROUND((SUM(BI129:BI476)),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Otrokovice - rekonstrukce místní komunikace Čechova - verze 2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102.2 - Část B - MK Dolní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Otrokovice střed</v>
      </c>
      <c r="G89" s="41"/>
      <c r="H89" s="41"/>
      <c r="I89" s="33" t="s">
        <v>22</v>
      </c>
      <c r="J89" s="80" t="str">
        <f>IF(J12="","",J12)</f>
        <v>12. 2. 2024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Otrokovice</v>
      </c>
      <c r="G91" s="41"/>
      <c r="H91" s="41"/>
      <c r="I91" s="33" t="s">
        <v>30</v>
      </c>
      <c r="J91" s="37" t="str">
        <f>E21</f>
        <v>Ing.K.Prokůpek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Ing.L.Alster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103</v>
      </c>
      <c r="D94" s="177"/>
      <c r="E94" s="177"/>
      <c r="F94" s="177"/>
      <c r="G94" s="177"/>
      <c r="H94" s="177"/>
      <c r="I94" s="177"/>
      <c r="J94" s="178" t="s">
        <v>104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105</v>
      </c>
      <c r="D96" s="41"/>
      <c r="E96" s="41"/>
      <c r="F96" s="41"/>
      <c r="G96" s="41"/>
      <c r="H96" s="41"/>
      <c r="I96" s="41"/>
      <c r="J96" s="111">
        <f>J129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106</v>
      </c>
    </row>
    <row r="97" s="9" customFormat="1" ht="24.96" customHeight="1">
      <c r="A97" s="9"/>
      <c r="B97" s="180"/>
      <c r="C97" s="181"/>
      <c r="D97" s="182" t="s">
        <v>231</v>
      </c>
      <c r="E97" s="183"/>
      <c r="F97" s="183"/>
      <c r="G97" s="183"/>
      <c r="H97" s="183"/>
      <c r="I97" s="183"/>
      <c r="J97" s="184">
        <f>J130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232</v>
      </c>
      <c r="E98" s="189"/>
      <c r="F98" s="189"/>
      <c r="G98" s="189"/>
      <c r="H98" s="189"/>
      <c r="I98" s="189"/>
      <c r="J98" s="190">
        <f>J131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233</v>
      </c>
      <c r="E99" s="189"/>
      <c r="F99" s="189"/>
      <c r="G99" s="189"/>
      <c r="H99" s="189"/>
      <c r="I99" s="189"/>
      <c r="J99" s="190">
        <f>J181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234</v>
      </c>
      <c r="E100" s="189"/>
      <c r="F100" s="189"/>
      <c r="G100" s="189"/>
      <c r="H100" s="189"/>
      <c r="I100" s="189"/>
      <c r="J100" s="190">
        <f>J221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235</v>
      </c>
      <c r="E101" s="189"/>
      <c r="F101" s="189"/>
      <c r="G101" s="189"/>
      <c r="H101" s="189"/>
      <c r="I101" s="189"/>
      <c r="J101" s="190">
        <f>J262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236</v>
      </c>
      <c r="E102" s="189"/>
      <c r="F102" s="189"/>
      <c r="G102" s="189"/>
      <c r="H102" s="189"/>
      <c r="I102" s="189"/>
      <c r="J102" s="190">
        <f>J281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237</v>
      </c>
      <c r="E103" s="189"/>
      <c r="F103" s="189"/>
      <c r="G103" s="189"/>
      <c r="H103" s="189"/>
      <c r="I103" s="189"/>
      <c r="J103" s="190">
        <f>J295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238</v>
      </c>
      <c r="E104" s="189"/>
      <c r="F104" s="189"/>
      <c r="G104" s="189"/>
      <c r="H104" s="189"/>
      <c r="I104" s="189"/>
      <c r="J104" s="190">
        <f>J298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239</v>
      </c>
      <c r="E105" s="189"/>
      <c r="F105" s="189"/>
      <c r="G105" s="189"/>
      <c r="H105" s="189"/>
      <c r="I105" s="189"/>
      <c r="J105" s="190">
        <f>J309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240</v>
      </c>
      <c r="E106" s="189"/>
      <c r="F106" s="189"/>
      <c r="G106" s="189"/>
      <c r="H106" s="189"/>
      <c r="I106" s="189"/>
      <c r="J106" s="190">
        <f>J367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241</v>
      </c>
      <c r="E107" s="189"/>
      <c r="F107" s="189"/>
      <c r="G107" s="189"/>
      <c r="H107" s="189"/>
      <c r="I107" s="189"/>
      <c r="J107" s="190">
        <f>J401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6"/>
      <c r="C108" s="187"/>
      <c r="D108" s="188" t="s">
        <v>242</v>
      </c>
      <c r="E108" s="189"/>
      <c r="F108" s="189"/>
      <c r="G108" s="189"/>
      <c r="H108" s="189"/>
      <c r="I108" s="189"/>
      <c r="J108" s="190">
        <f>J451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6"/>
      <c r="C109" s="187"/>
      <c r="D109" s="188" t="s">
        <v>243</v>
      </c>
      <c r="E109" s="189"/>
      <c r="F109" s="189"/>
      <c r="G109" s="189"/>
      <c r="H109" s="189"/>
      <c r="I109" s="189"/>
      <c r="J109" s="190">
        <f>J474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5" s="2" customFormat="1" ht="6.96" customHeight="1">
      <c r="A115" s="39"/>
      <c r="B115" s="69"/>
      <c r="C115" s="70"/>
      <c r="D115" s="70"/>
      <c r="E115" s="70"/>
      <c r="F115" s="70"/>
      <c r="G115" s="70"/>
      <c r="H115" s="70"/>
      <c r="I115" s="70"/>
      <c r="J115" s="70"/>
      <c r="K115" s="70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4.96" customHeight="1">
      <c r="A116" s="39"/>
      <c r="B116" s="40"/>
      <c r="C116" s="24" t="s">
        <v>112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16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175" t="str">
        <f>E7</f>
        <v>Otrokovice - rekonstrukce místní komunikace Čechova - verze 2</v>
      </c>
      <c r="F119" s="33"/>
      <c r="G119" s="33"/>
      <c r="H119" s="33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100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5" customHeight="1">
      <c r="A121" s="39"/>
      <c r="B121" s="40"/>
      <c r="C121" s="41"/>
      <c r="D121" s="41"/>
      <c r="E121" s="77" t="str">
        <f>E9</f>
        <v>SO 102.2 - Část B - MK Dolní</v>
      </c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20</v>
      </c>
      <c r="D123" s="41"/>
      <c r="E123" s="41"/>
      <c r="F123" s="28" t="str">
        <f>F12</f>
        <v>Otrokovice střed</v>
      </c>
      <c r="G123" s="41"/>
      <c r="H123" s="41"/>
      <c r="I123" s="33" t="s">
        <v>22</v>
      </c>
      <c r="J123" s="80" t="str">
        <f>IF(J12="","",J12)</f>
        <v>12. 2. 2024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3" t="s">
        <v>24</v>
      </c>
      <c r="D125" s="41"/>
      <c r="E125" s="41"/>
      <c r="F125" s="28" t="str">
        <f>E15</f>
        <v>Město Otrokovice</v>
      </c>
      <c r="G125" s="41"/>
      <c r="H125" s="41"/>
      <c r="I125" s="33" t="s">
        <v>30</v>
      </c>
      <c r="J125" s="37" t="str">
        <f>E21</f>
        <v>Ing.K.Prokůpek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5.15" customHeight="1">
      <c r="A126" s="39"/>
      <c r="B126" s="40"/>
      <c r="C126" s="33" t="s">
        <v>28</v>
      </c>
      <c r="D126" s="41"/>
      <c r="E126" s="41"/>
      <c r="F126" s="28" t="str">
        <f>IF(E18="","",E18)</f>
        <v>Vyplň údaj</v>
      </c>
      <c r="G126" s="41"/>
      <c r="H126" s="41"/>
      <c r="I126" s="33" t="s">
        <v>33</v>
      </c>
      <c r="J126" s="37" t="str">
        <f>E24</f>
        <v>Ing.L.Alster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0.32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11" customFormat="1" ht="29.28" customHeight="1">
      <c r="A128" s="192"/>
      <c r="B128" s="193"/>
      <c r="C128" s="194" t="s">
        <v>113</v>
      </c>
      <c r="D128" s="195" t="s">
        <v>61</v>
      </c>
      <c r="E128" s="195" t="s">
        <v>57</v>
      </c>
      <c r="F128" s="195" t="s">
        <v>58</v>
      </c>
      <c r="G128" s="195" t="s">
        <v>114</v>
      </c>
      <c r="H128" s="195" t="s">
        <v>115</v>
      </c>
      <c r="I128" s="195" t="s">
        <v>116</v>
      </c>
      <c r="J128" s="196" t="s">
        <v>104</v>
      </c>
      <c r="K128" s="197" t="s">
        <v>117</v>
      </c>
      <c r="L128" s="198"/>
      <c r="M128" s="101" t="s">
        <v>1</v>
      </c>
      <c r="N128" s="102" t="s">
        <v>40</v>
      </c>
      <c r="O128" s="102" t="s">
        <v>118</v>
      </c>
      <c r="P128" s="102" t="s">
        <v>119</v>
      </c>
      <c r="Q128" s="102" t="s">
        <v>120</v>
      </c>
      <c r="R128" s="102" t="s">
        <v>121</v>
      </c>
      <c r="S128" s="102" t="s">
        <v>122</v>
      </c>
      <c r="T128" s="103" t="s">
        <v>123</v>
      </c>
      <c r="U128" s="192"/>
      <c r="V128" s="192"/>
      <c r="W128" s="192"/>
      <c r="X128" s="192"/>
      <c r="Y128" s="192"/>
      <c r="Z128" s="192"/>
      <c r="AA128" s="192"/>
      <c r="AB128" s="192"/>
      <c r="AC128" s="192"/>
      <c r="AD128" s="192"/>
      <c r="AE128" s="192"/>
    </row>
    <row r="129" s="2" customFormat="1" ht="22.8" customHeight="1">
      <c r="A129" s="39"/>
      <c r="B129" s="40"/>
      <c r="C129" s="108" t="s">
        <v>124</v>
      </c>
      <c r="D129" s="41"/>
      <c r="E129" s="41"/>
      <c r="F129" s="41"/>
      <c r="G129" s="41"/>
      <c r="H129" s="41"/>
      <c r="I129" s="41"/>
      <c r="J129" s="199">
        <f>BK129</f>
        <v>0</v>
      </c>
      <c r="K129" s="41"/>
      <c r="L129" s="45"/>
      <c r="M129" s="104"/>
      <c r="N129" s="200"/>
      <c r="O129" s="105"/>
      <c r="P129" s="201">
        <f>P130</f>
        <v>0</v>
      </c>
      <c r="Q129" s="105"/>
      <c r="R129" s="201">
        <f>R130</f>
        <v>249.39156464000001</v>
      </c>
      <c r="S129" s="105"/>
      <c r="T129" s="202">
        <f>T130</f>
        <v>331.10199999999998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75</v>
      </c>
      <c r="AU129" s="18" t="s">
        <v>106</v>
      </c>
      <c r="BK129" s="203">
        <f>BK130</f>
        <v>0</v>
      </c>
    </row>
    <row r="130" s="12" customFormat="1" ht="25.92" customHeight="1">
      <c r="A130" s="12"/>
      <c r="B130" s="204"/>
      <c r="C130" s="205"/>
      <c r="D130" s="206" t="s">
        <v>75</v>
      </c>
      <c r="E130" s="207" t="s">
        <v>244</v>
      </c>
      <c r="F130" s="207" t="s">
        <v>245</v>
      </c>
      <c r="G130" s="205"/>
      <c r="H130" s="205"/>
      <c r="I130" s="208"/>
      <c r="J130" s="209">
        <f>BK130</f>
        <v>0</v>
      </c>
      <c r="K130" s="205"/>
      <c r="L130" s="210"/>
      <c r="M130" s="211"/>
      <c r="N130" s="212"/>
      <c r="O130" s="212"/>
      <c r="P130" s="213">
        <f>P131+P181+P221+P262+P281+P295+P298+P309+P367+P401+P451+P474</f>
        <v>0</v>
      </c>
      <c r="Q130" s="212"/>
      <c r="R130" s="213">
        <f>R131+R181+R221+R262+R281+R295+R298+R309+R367+R401+R451+R474</f>
        <v>249.39156464000001</v>
      </c>
      <c r="S130" s="212"/>
      <c r="T130" s="214">
        <f>T131+T181+T221+T262+T281+T295+T298+T309+T367+T401+T451+T474</f>
        <v>331.10199999999998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5" t="s">
        <v>84</v>
      </c>
      <c r="AT130" s="216" t="s">
        <v>75</v>
      </c>
      <c r="AU130" s="216" t="s">
        <v>76</v>
      </c>
      <c r="AY130" s="215" t="s">
        <v>128</v>
      </c>
      <c r="BK130" s="217">
        <f>BK131+BK181+BK221+BK262+BK281+BK295+BK298+BK309+BK367+BK401+BK451+BK474</f>
        <v>0</v>
      </c>
    </row>
    <row r="131" s="12" customFormat="1" ht="22.8" customHeight="1">
      <c r="A131" s="12"/>
      <c r="B131" s="204"/>
      <c r="C131" s="205"/>
      <c r="D131" s="206" t="s">
        <v>75</v>
      </c>
      <c r="E131" s="218" t="s">
        <v>84</v>
      </c>
      <c r="F131" s="218" t="s">
        <v>246</v>
      </c>
      <c r="G131" s="205"/>
      <c r="H131" s="205"/>
      <c r="I131" s="208"/>
      <c r="J131" s="219">
        <f>BK131</f>
        <v>0</v>
      </c>
      <c r="K131" s="205"/>
      <c r="L131" s="210"/>
      <c r="M131" s="211"/>
      <c r="N131" s="212"/>
      <c r="O131" s="212"/>
      <c r="P131" s="213">
        <f>SUM(P132:P180)</f>
        <v>0</v>
      </c>
      <c r="Q131" s="212"/>
      <c r="R131" s="213">
        <f>SUM(R132:R180)</f>
        <v>13.023999999999999</v>
      </c>
      <c r="S131" s="212"/>
      <c r="T131" s="214">
        <f>SUM(T132:T180)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5" t="s">
        <v>84</v>
      </c>
      <c r="AT131" s="216" t="s">
        <v>75</v>
      </c>
      <c r="AU131" s="216" t="s">
        <v>84</v>
      </c>
      <c r="AY131" s="215" t="s">
        <v>128</v>
      </c>
      <c r="BK131" s="217">
        <f>SUM(BK132:BK180)</f>
        <v>0</v>
      </c>
    </row>
    <row r="132" s="2" customFormat="1" ht="37.8" customHeight="1">
      <c r="A132" s="39"/>
      <c r="B132" s="40"/>
      <c r="C132" s="220" t="s">
        <v>84</v>
      </c>
      <c r="D132" s="220" t="s">
        <v>131</v>
      </c>
      <c r="E132" s="221" t="s">
        <v>247</v>
      </c>
      <c r="F132" s="222" t="s">
        <v>248</v>
      </c>
      <c r="G132" s="223" t="s">
        <v>249</v>
      </c>
      <c r="H132" s="224">
        <v>277.94600000000003</v>
      </c>
      <c r="I132" s="225"/>
      <c r="J132" s="226">
        <f>ROUND(I132*H132,2)</f>
        <v>0</v>
      </c>
      <c r="K132" s="227"/>
      <c r="L132" s="45"/>
      <c r="M132" s="228" t="s">
        <v>1</v>
      </c>
      <c r="N132" s="229" t="s">
        <v>41</v>
      </c>
      <c r="O132" s="92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2" t="s">
        <v>135</v>
      </c>
      <c r="AT132" s="232" t="s">
        <v>131</v>
      </c>
      <c r="AU132" s="232" t="s">
        <v>86</v>
      </c>
      <c r="AY132" s="18" t="s">
        <v>128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8" t="s">
        <v>84</v>
      </c>
      <c r="BK132" s="233">
        <f>ROUND(I132*H132,2)</f>
        <v>0</v>
      </c>
      <c r="BL132" s="18" t="s">
        <v>135</v>
      </c>
      <c r="BM132" s="232" t="s">
        <v>1427</v>
      </c>
    </row>
    <row r="133" s="14" customFormat="1">
      <c r="A133" s="14"/>
      <c r="B133" s="245"/>
      <c r="C133" s="246"/>
      <c r="D133" s="236" t="s">
        <v>137</v>
      </c>
      <c r="E133" s="247" t="s">
        <v>1</v>
      </c>
      <c r="F133" s="248" t="s">
        <v>1428</v>
      </c>
      <c r="G133" s="246"/>
      <c r="H133" s="249">
        <v>62.375</v>
      </c>
      <c r="I133" s="250"/>
      <c r="J133" s="246"/>
      <c r="K133" s="246"/>
      <c r="L133" s="251"/>
      <c r="M133" s="252"/>
      <c r="N133" s="253"/>
      <c r="O133" s="253"/>
      <c r="P133" s="253"/>
      <c r="Q133" s="253"/>
      <c r="R133" s="253"/>
      <c r="S133" s="253"/>
      <c r="T133" s="25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5" t="s">
        <v>137</v>
      </c>
      <c r="AU133" s="255" t="s">
        <v>86</v>
      </c>
      <c r="AV133" s="14" t="s">
        <v>86</v>
      </c>
      <c r="AW133" s="14" t="s">
        <v>32</v>
      </c>
      <c r="AX133" s="14" t="s">
        <v>76</v>
      </c>
      <c r="AY133" s="255" t="s">
        <v>128</v>
      </c>
    </row>
    <row r="134" s="14" customFormat="1">
      <c r="A134" s="14"/>
      <c r="B134" s="245"/>
      <c r="C134" s="246"/>
      <c r="D134" s="236" t="s">
        <v>137</v>
      </c>
      <c r="E134" s="247" t="s">
        <v>1</v>
      </c>
      <c r="F134" s="248" t="s">
        <v>1429</v>
      </c>
      <c r="G134" s="246"/>
      <c r="H134" s="249">
        <v>119.44</v>
      </c>
      <c r="I134" s="250"/>
      <c r="J134" s="246"/>
      <c r="K134" s="246"/>
      <c r="L134" s="251"/>
      <c r="M134" s="252"/>
      <c r="N134" s="253"/>
      <c r="O134" s="253"/>
      <c r="P134" s="253"/>
      <c r="Q134" s="253"/>
      <c r="R134" s="253"/>
      <c r="S134" s="253"/>
      <c r="T134" s="25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5" t="s">
        <v>137</v>
      </c>
      <c r="AU134" s="255" t="s">
        <v>86</v>
      </c>
      <c r="AV134" s="14" t="s">
        <v>86</v>
      </c>
      <c r="AW134" s="14" t="s">
        <v>32</v>
      </c>
      <c r="AX134" s="14" t="s">
        <v>76</v>
      </c>
      <c r="AY134" s="255" t="s">
        <v>128</v>
      </c>
    </row>
    <row r="135" s="14" customFormat="1">
      <c r="A135" s="14"/>
      <c r="B135" s="245"/>
      <c r="C135" s="246"/>
      <c r="D135" s="236" t="s">
        <v>137</v>
      </c>
      <c r="E135" s="247" t="s">
        <v>1</v>
      </c>
      <c r="F135" s="248" t="s">
        <v>1430</v>
      </c>
      <c r="G135" s="246"/>
      <c r="H135" s="249">
        <v>5.8310000000000004</v>
      </c>
      <c r="I135" s="250"/>
      <c r="J135" s="246"/>
      <c r="K135" s="246"/>
      <c r="L135" s="251"/>
      <c r="M135" s="252"/>
      <c r="N135" s="253"/>
      <c r="O135" s="253"/>
      <c r="P135" s="253"/>
      <c r="Q135" s="253"/>
      <c r="R135" s="253"/>
      <c r="S135" s="253"/>
      <c r="T135" s="25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5" t="s">
        <v>137</v>
      </c>
      <c r="AU135" s="255" t="s">
        <v>86</v>
      </c>
      <c r="AV135" s="14" t="s">
        <v>86</v>
      </c>
      <c r="AW135" s="14" t="s">
        <v>32</v>
      </c>
      <c r="AX135" s="14" t="s">
        <v>76</v>
      </c>
      <c r="AY135" s="255" t="s">
        <v>128</v>
      </c>
    </row>
    <row r="136" s="16" customFormat="1">
      <c r="A136" s="16"/>
      <c r="B136" s="286"/>
      <c r="C136" s="287"/>
      <c r="D136" s="236" t="s">
        <v>137</v>
      </c>
      <c r="E136" s="288" t="s">
        <v>1</v>
      </c>
      <c r="F136" s="289" t="s">
        <v>1416</v>
      </c>
      <c r="G136" s="287"/>
      <c r="H136" s="290">
        <v>187.64599999999999</v>
      </c>
      <c r="I136" s="291"/>
      <c r="J136" s="287"/>
      <c r="K136" s="287"/>
      <c r="L136" s="292"/>
      <c r="M136" s="293"/>
      <c r="N136" s="294"/>
      <c r="O136" s="294"/>
      <c r="P136" s="294"/>
      <c r="Q136" s="294"/>
      <c r="R136" s="294"/>
      <c r="S136" s="294"/>
      <c r="T136" s="295"/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T136" s="296" t="s">
        <v>137</v>
      </c>
      <c r="AU136" s="296" t="s">
        <v>86</v>
      </c>
      <c r="AV136" s="16" t="s">
        <v>146</v>
      </c>
      <c r="AW136" s="16" t="s">
        <v>32</v>
      </c>
      <c r="AX136" s="16" t="s">
        <v>76</v>
      </c>
      <c r="AY136" s="296" t="s">
        <v>128</v>
      </c>
    </row>
    <row r="137" s="13" customFormat="1">
      <c r="A137" s="13"/>
      <c r="B137" s="234"/>
      <c r="C137" s="235"/>
      <c r="D137" s="236" t="s">
        <v>137</v>
      </c>
      <c r="E137" s="237" t="s">
        <v>1</v>
      </c>
      <c r="F137" s="238" t="s">
        <v>255</v>
      </c>
      <c r="G137" s="235"/>
      <c r="H137" s="237" t="s">
        <v>1</v>
      </c>
      <c r="I137" s="239"/>
      <c r="J137" s="235"/>
      <c r="K137" s="235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137</v>
      </c>
      <c r="AU137" s="244" t="s">
        <v>86</v>
      </c>
      <c r="AV137" s="13" t="s">
        <v>84</v>
      </c>
      <c r="AW137" s="13" t="s">
        <v>32</v>
      </c>
      <c r="AX137" s="13" t="s">
        <v>76</v>
      </c>
      <c r="AY137" s="244" t="s">
        <v>128</v>
      </c>
    </row>
    <row r="138" s="14" customFormat="1">
      <c r="A138" s="14"/>
      <c r="B138" s="245"/>
      <c r="C138" s="246"/>
      <c r="D138" s="236" t="s">
        <v>137</v>
      </c>
      <c r="E138" s="247" t="s">
        <v>1</v>
      </c>
      <c r="F138" s="248" t="s">
        <v>1431</v>
      </c>
      <c r="G138" s="246"/>
      <c r="H138" s="249">
        <v>90.299999999999997</v>
      </c>
      <c r="I138" s="250"/>
      <c r="J138" s="246"/>
      <c r="K138" s="246"/>
      <c r="L138" s="251"/>
      <c r="M138" s="252"/>
      <c r="N138" s="253"/>
      <c r="O138" s="253"/>
      <c r="P138" s="253"/>
      <c r="Q138" s="253"/>
      <c r="R138" s="253"/>
      <c r="S138" s="253"/>
      <c r="T138" s="25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5" t="s">
        <v>137</v>
      </c>
      <c r="AU138" s="255" t="s">
        <v>86</v>
      </c>
      <c r="AV138" s="14" t="s">
        <v>86</v>
      </c>
      <c r="AW138" s="14" t="s">
        <v>32</v>
      </c>
      <c r="AX138" s="14" t="s">
        <v>76</v>
      </c>
      <c r="AY138" s="255" t="s">
        <v>128</v>
      </c>
    </row>
    <row r="139" s="16" customFormat="1">
      <c r="A139" s="16"/>
      <c r="B139" s="286"/>
      <c r="C139" s="287"/>
      <c r="D139" s="236" t="s">
        <v>137</v>
      </c>
      <c r="E139" s="288" t="s">
        <v>1</v>
      </c>
      <c r="F139" s="289" t="s">
        <v>1416</v>
      </c>
      <c r="G139" s="287"/>
      <c r="H139" s="290">
        <v>90.299999999999997</v>
      </c>
      <c r="I139" s="291"/>
      <c r="J139" s="287"/>
      <c r="K139" s="287"/>
      <c r="L139" s="292"/>
      <c r="M139" s="293"/>
      <c r="N139" s="294"/>
      <c r="O139" s="294"/>
      <c r="P139" s="294"/>
      <c r="Q139" s="294"/>
      <c r="R139" s="294"/>
      <c r="S139" s="294"/>
      <c r="T139" s="295"/>
      <c r="U139" s="16"/>
      <c r="V139" s="16"/>
      <c r="W139" s="16"/>
      <c r="X139" s="16"/>
      <c r="Y139" s="16"/>
      <c r="Z139" s="16"/>
      <c r="AA139" s="16"/>
      <c r="AB139" s="16"/>
      <c r="AC139" s="16"/>
      <c r="AD139" s="16"/>
      <c r="AE139" s="16"/>
      <c r="AT139" s="296" t="s">
        <v>137</v>
      </c>
      <c r="AU139" s="296" t="s">
        <v>86</v>
      </c>
      <c r="AV139" s="16" t="s">
        <v>146</v>
      </c>
      <c r="AW139" s="16" t="s">
        <v>32</v>
      </c>
      <c r="AX139" s="16" t="s">
        <v>76</v>
      </c>
      <c r="AY139" s="296" t="s">
        <v>128</v>
      </c>
    </row>
    <row r="140" s="15" customFormat="1">
      <c r="A140" s="15"/>
      <c r="B140" s="256"/>
      <c r="C140" s="257"/>
      <c r="D140" s="236" t="s">
        <v>137</v>
      </c>
      <c r="E140" s="258" t="s">
        <v>1</v>
      </c>
      <c r="F140" s="259" t="s">
        <v>140</v>
      </c>
      <c r="G140" s="257"/>
      <c r="H140" s="260">
        <v>277.94599999999997</v>
      </c>
      <c r="I140" s="261"/>
      <c r="J140" s="257"/>
      <c r="K140" s="257"/>
      <c r="L140" s="262"/>
      <c r="M140" s="263"/>
      <c r="N140" s="264"/>
      <c r="O140" s="264"/>
      <c r="P140" s="264"/>
      <c r="Q140" s="264"/>
      <c r="R140" s="264"/>
      <c r="S140" s="264"/>
      <c r="T140" s="26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66" t="s">
        <v>137</v>
      </c>
      <c r="AU140" s="266" t="s">
        <v>86</v>
      </c>
      <c r="AV140" s="15" t="s">
        <v>135</v>
      </c>
      <c r="AW140" s="15" t="s">
        <v>32</v>
      </c>
      <c r="AX140" s="15" t="s">
        <v>84</v>
      </c>
      <c r="AY140" s="266" t="s">
        <v>128</v>
      </c>
    </row>
    <row r="141" s="2" customFormat="1" ht="44.25" customHeight="1">
      <c r="A141" s="39"/>
      <c r="B141" s="40"/>
      <c r="C141" s="220" t="s">
        <v>86</v>
      </c>
      <c r="D141" s="220" t="s">
        <v>131</v>
      </c>
      <c r="E141" s="221" t="s">
        <v>1432</v>
      </c>
      <c r="F141" s="222" t="s">
        <v>1433</v>
      </c>
      <c r="G141" s="223" t="s">
        <v>249</v>
      </c>
      <c r="H141" s="224">
        <v>8.3200000000000003</v>
      </c>
      <c r="I141" s="225"/>
      <c r="J141" s="226">
        <f>ROUND(I141*H141,2)</f>
        <v>0</v>
      </c>
      <c r="K141" s="227"/>
      <c r="L141" s="45"/>
      <c r="M141" s="228" t="s">
        <v>1</v>
      </c>
      <c r="N141" s="229" t="s">
        <v>41</v>
      </c>
      <c r="O141" s="92"/>
      <c r="P141" s="230">
        <f>O141*H141</f>
        <v>0</v>
      </c>
      <c r="Q141" s="230">
        <v>0</v>
      </c>
      <c r="R141" s="230">
        <f>Q141*H141</f>
        <v>0</v>
      </c>
      <c r="S141" s="230">
        <v>0</v>
      </c>
      <c r="T141" s="231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2" t="s">
        <v>135</v>
      </c>
      <c r="AT141" s="232" t="s">
        <v>131</v>
      </c>
      <c r="AU141" s="232" t="s">
        <v>86</v>
      </c>
      <c r="AY141" s="18" t="s">
        <v>128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18" t="s">
        <v>84</v>
      </c>
      <c r="BK141" s="233">
        <f>ROUND(I141*H141,2)</f>
        <v>0</v>
      </c>
      <c r="BL141" s="18" t="s">
        <v>135</v>
      </c>
      <c r="BM141" s="232" t="s">
        <v>1434</v>
      </c>
    </row>
    <row r="142" s="13" customFormat="1">
      <c r="A142" s="13"/>
      <c r="B142" s="234"/>
      <c r="C142" s="235"/>
      <c r="D142" s="236" t="s">
        <v>137</v>
      </c>
      <c r="E142" s="237" t="s">
        <v>1</v>
      </c>
      <c r="F142" s="238" t="s">
        <v>260</v>
      </c>
      <c r="G142" s="235"/>
      <c r="H142" s="237" t="s">
        <v>1</v>
      </c>
      <c r="I142" s="239"/>
      <c r="J142" s="235"/>
      <c r="K142" s="235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137</v>
      </c>
      <c r="AU142" s="244" t="s">
        <v>86</v>
      </c>
      <c r="AV142" s="13" t="s">
        <v>84</v>
      </c>
      <c r="AW142" s="13" t="s">
        <v>32</v>
      </c>
      <c r="AX142" s="13" t="s">
        <v>76</v>
      </c>
      <c r="AY142" s="244" t="s">
        <v>128</v>
      </c>
    </row>
    <row r="143" s="14" customFormat="1">
      <c r="A143" s="14"/>
      <c r="B143" s="245"/>
      <c r="C143" s="246"/>
      <c r="D143" s="236" t="s">
        <v>137</v>
      </c>
      <c r="E143" s="247" t="s">
        <v>1</v>
      </c>
      <c r="F143" s="248" t="s">
        <v>1435</v>
      </c>
      <c r="G143" s="246"/>
      <c r="H143" s="249">
        <v>6.4000000000000004</v>
      </c>
      <c r="I143" s="250"/>
      <c r="J143" s="246"/>
      <c r="K143" s="246"/>
      <c r="L143" s="251"/>
      <c r="M143" s="252"/>
      <c r="N143" s="253"/>
      <c r="O143" s="253"/>
      <c r="P143" s="253"/>
      <c r="Q143" s="253"/>
      <c r="R143" s="253"/>
      <c r="S143" s="253"/>
      <c r="T143" s="25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5" t="s">
        <v>137</v>
      </c>
      <c r="AU143" s="255" t="s">
        <v>86</v>
      </c>
      <c r="AV143" s="14" t="s">
        <v>86</v>
      </c>
      <c r="AW143" s="14" t="s">
        <v>32</v>
      </c>
      <c r="AX143" s="14" t="s">
        <v>76</v>
      </c>
      <c r="AY143" s="255" t="s">
        <v>128</v>
      </c>
    </row>
    <row r="144" s="13" customFormat="1">
      <c r="A144" s="13"/>
      <c r="B144" s="234"/>
      <c r="C144" s="235"/>
      <c r="D144" s="236" t="s">
        <v>137</v>
      </c>
      <c r="E144" s="237" t="s">
        <v>1</v>
      </c>
      <c r="F144" s="238" t="s">
        <v>708</v>
      </c>
      <c r="G144" s="235"/>
      <c r="H144" s="237" t="s">
        <v>1</v>
      </c>
      <c r="I144" s="239"/>
      <c r="J144" s="235"/>
      <c r="K144" s="235"/>
      <c r="L144" s="240"/>
      <c r="M144" s="241"/>
      <c r="N144" s="242"/>
      <c r="O144" s="242"/>
      <c r="P144" s="242"/>
      <c r="Q144" s="242"/>
      <c r="R144" s="242"/>
      <c r="S144" s="242"/>
      <c r="T144" s="24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4" t="s">
        <v>137</v>
      </c>
      <c r="AU144" s="244" t="s">
        <v>86</v>
      </c>
      <c r="AV144" s="13" t="s">
        <v>84</v>
      </c>
      <c r="AW144" s="13" t="s">
        <v>32</v>
      </c>
      <c r="AX144" s="13" t="s">
        <v>76</v>
      </c>
      <c r="AY144" s="244" t="s">
        <v>128</v>
      </c>
    </row>
    <row r="145" s="14" customFormat="1">
      <c r="A145" s="14"/>
      <c r="B145" s="245"/>
      <c r="C145" s="246"/>
      <c r="D145" s="236" t="s">
        <v>137</v>
      </c>
      <c r="E145" s="247" t="s">
        <v>1</v>
      </c>
      <c r="F145" s="248" t="s">
        <v>1436</v>
      </c>
      <c r="G145" s="246"/>
      <c r="H145" s="249">
        <v>1.9199999999999999</v>
      </c>
      <c r="I145" s="250"/>
      <c r="J145" s="246"/>
      <c r="K145" s="246"/>
      <c r="L145" s="251"/>
      <c r="M145" s="252"/>
      <c r="N145" s="253"/>
      <c r="O145" s="253"/>
      <c r="P145" s="253"/>
      <c r="Q145" s="253"/>
      <c r="R145" s="253"/>
      <c r="S145" s="253"/>
      <c r="T145" s="25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5" t="s">
        <v>137</v>
      </c>
      <c r="AU145" s="255" t="s">
        <v>86</v>
      </c>
      <c r="AV145" s="14" t="s">
        <v>86</v>
      </c>
      <c r="AW145" s="14" t="s">
        <v>32</v>
      </c>
      <c r="AX145" s="14" t="s">
        <v>76</v>
      </c>
      <c r="AY145" s="255" t="s">
        <v>128</v>
      </c>
    </row>
    <row r="146" s="15" customFormat="1">
      <c r="A146" s="15"/>
      <c r="B146" s="256"/>
      <c r="C146" s="257"/>
      <c r="D146" s="236" t="s">
        <v>137</v>
      </c>
      <c r="E146" s="258" t="s">
        <v>1</v>
      </c>
      <c r="F146" s="259" t="s">
        <v>140</v>
      </c>
      <c r="G146" s="257"/>
      <c r="H146" s="260">
        <v>8.3200000000000003</v>
      </c>
      <c r="I146" s="261"/>
      <c r="J146" s="257"/>
      <c r="K146" s="257"/>
      <c r="L146" s="262"/>
      <c r="M146" s="263"/>
      <c r="N146" s="264"/>
      <c r="O146" s="264"/>
      <c r="P146" s="264"/>
      <c r="Q146" s="264"/>
      <c r="R146" s="264"/>
      <c r="S146" s="264"/>
      <c r="T146" s="26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6" t="s">
        <v>137</v>
      </c>
      <c r="AU146" s="266" t="s">
        <v>86</v>
      </c>
      <c r="AV146" s="15" t="s">
        <v>135</v>
      </c>
      <c r="AW146" s="15" t="s">
        <v>32</v>
      </c>
      <c r="AX146" s="15" t="s">
        <v>84</v>
      </c>
      <c r="AY146" s="266" t="s">
        <v>128</v>
      </c>
    </row>
    <row r="147" s="2" customFormat="1" ht="24.15" customHeight="1">
      <c r="A147" s="39"/>
      <c r="B147" s="40"/>
      <c r="C147" s="220" t="s">
        <v>146</v>
      </c>
      <c r="D147" s="220" t="s">
        <v>131</v>
      </c>
      <c r="E147" s="221" t="s">
        <v>264</v>
      </c>
      <c r="F147" s="222" t="s">
        <v>265</v>
      </c>
      <c r="G147" s="223" t="s">
        <v>249</v>
      </c>
      <c r="H147" s="224">
        <v>6.8959999999999999</v>
      </c>
      <c r="I147" s="225"/>
      <c r="J147" s="226">
        <f>ROUND(I147*H147,2)</f>
        <v>0</v>
      </c>
      <c r="K147" s="227"/>
      <c r="L147" s="45"/>
      <c r="M147" s="228" t="s">
        <v>1</v>
      </c>
      <c r="N147" s="229" t="s">
        <v>41</v>
      </c>
      <c r="O147" s="92"/>
      <c r="P147" s="230">
        <f>O147*H147</f>
        <v>0</v>
      </c>
      <c r="Q147" s="230">
        <v>0</v>
      </c>
      <c r="R147" s="230">
        <f>Q147*H147</f>
        <v>0</v>
      </c>
      <c r="S147" s="230">
        <v>0</v>
      </c>
      <c r="T147" s="231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2" t="s">
        <v>135</v>
      </c>
      <c r="AT147" s="232" t="s">
        <v>131</v>
      </c>
      <c r="AU147" s="232" t="s">
        <v>86</v>
      </c>
      <c r="AY147" s="18" t="s">
        <v>128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18" t="s">
        <v>84</v>
      </c>
      <c r="BK147" s="233">
        <f>ROUND(I147*H147,2)</f>
        <v>0</v>
      </c>
      <c r="BL147" s="18" t="s">
        <v>135</v>
      </c>
      <c r="BM147" s="232" t="s">
        <v>1437</v>
      </c>
    </row>
    <row r="148" s="13" customFormat="1">
      <c r="A148" s="13"/>
      <c r="B148" s="234"/>
      <c r="C148" s="235"/>
      <c r="D148" s="236" t="s">
        <v>137</v>
      </c>
      <c r="E148" s="237" t="s">
        <v>1</v>
      </c>
      <c r="F148" s="238" t="s">
        <v>267</v>
      </c>
      <c r="G148" s="235"/>
      <c r="H148" s="237" t="s">
        <v>1</v>
      </c>
      <c r="I148" s="239"/>
      <c r="J148" s="235"/>
      <c r="K148" s="235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137</v>
      </c>
      <c r="AU148" s="244" t="s">
        <v>86</v>
      </c>
      <c r="AV148" s="13" t="s">
        <v>84</v>
      </c>
      <c r="AW148" s="13" t="s">
        <v>32</v>
      </c>
      <c r="AX148" s="13" t="s">
        <v>76</v>
      </c>
      <c r="AY148" s="244" t="s">
        <v>128</v>
      </c>
    </row>
    <row r="149" s="14" customFormat="1">
      <c r="A149" s="14"/>
      <c r="B149" s="245"/>
      <c r="C149" s="246"/>
      <c r="D149" s="236" t="s">
        <v>137</v>
      </c>
      <c r="E149" s="247" t="s">
        <v>1</v>
      </c>
      <c r="F149" s="248" t="s">
        <v>1116</v>
      </c>
      <c r="G149" s="246"/>
      <c r="H149" s="249">
        <v>6.3360000000000003</v>
      </c>
      <c r="I149" s="250"/>
      <c r="J149" s="246"/>
      <c r="K149" s="246"/>
      <c r="L149" s="251"/>
      <c r="M149" s="252"/>
      <c r="N149" s="253"/>
      <c r="O149" s="253"/>
      <c r="P149" s="253"/>
      <c r="Q149" s="253"/>
      <c r="R149" s="253"/>
      <c r="S149" s="253"/>
      <c r="T149" s="25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5" t="s">
        <v>137</v>
      </c>
      <c r="AU149" s="255" t="s">
        <v>86</v>
      </c>
      <c r="AV149" s="14" t="s">
        <v>86</v>
      </c>
      <c r="AW149" s="14" t="s">
        <v>32</v>
      </c>
      <c r="AX149" s="14" t="s">
        <v>76</v>
      </c>
      <c r="AY149" s="255" t="s">
        <v>128</v>
      </c>
    </row>
    <row r="150" s="13" customFormat="1">
      <c r="A150" s="13"/>
      <c r="B150" s="234"/>
      <c r="C150" s="235"/>
      <c r="D150" s="236" t="s">
        <v>137</v>
      </c>
      <c r="E150" s="237" t="s">
        <v>1</v>
      </c>
      <c r="F150" s="238" t="s">
        <v>269</v>
      </c>
      <c r="G150" s="235"/>
      <c r="H150" s="237" t="s">
        <v>1</v>
      </c>
      <c r="I150" s="239"/>
      <c r="J150" s="235"/>
      <c r="K150" s="235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137</v>
      </c>
      <c r="AU150" s="244" t="s">
        <v>86</v>
      </c>
      <c r="AV150" s="13" t="s">
        <v>84</v>
      </c>
      <c r="AW150" s="13" t="s">
        <v>32</v>
      </c>
      <c r="AX150" s="13" t="s">
        <v>76</v>
      </c>
      <c r="AY150" s="244" t="s">
        <v>128</v>
      </c>
    </row>
    <row r="151" s="14" customFormat="1">
      <c r="A151" s="14"/>
      <c r="B151" s="245"/>
      <c r="C151" s="246"/>
      <c r="D151" s="236" t="s">
        <v>137</v>
      </c>
      <c r="E151" s="247" t="s">
        <v>1</v>
      </c>
      <c r="F151" s="248" t="s">
        <v>1438</v>
      </c>
      <c r="G151" s="246"/>
      <c r="H151" s="249">
        <v>0.23999999999999999</v>
      </c>
      <c r="I151" s="250"/>
      <c r="J151" s="246"/>
      <c r="K151" s="246"/>
      <c r="L151" s="251"/>
      <c r="M151" s="252"/>
      <c r="N151" s="253"/>
      <c r="O151" s="253"/>
      <c r="P151" s="253"/>
      <c r="Q151" s="253"/>
      <c r="R151" s="253"/>
      <c r="S151" s="253"/>
      <c r="T151" s="25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5" t="s">
        <v>137</v>
      </c>
      <c r="AU151" s="255" t="s">
        <v>86</v>
      </c>
      <c r="AV151" s="14" t="s">
        <v>86</v>
      </c>
      <c r="AW151" s="14" t="s">
        <v>32</v>
      </c>
      <c r="AX151" s="14" t="s">
        <v>76</v>
      </c>
      <c r="AY151" s="255" t="s">
        <v>128</v>
      </c>
    </row>
    <row r="152" s="13" customFormat="1">
      <c r="A152" s="13"/>
      <c r="B152" s="234"/>
      <c r="C152" s="235"/>
      <c r="D152" s="236" t="s">
        <v>137</v>
      </c>
      <c r="E152" s="237" t="s">
        <v>1</v>
      </c>
      <c r="F152" s="238" t="s">
        <v>1439</v>
      </c>
      <c r="G152" s="235"/>
      <c r="H152" s="237" t="s">
        <v>1</v>
      </c>
      <c r="I152" s="239"/>
      <c r="J152" s="235"/>
      <c r="K152" s="235"/>
      <c r="L152" s="240"/>
      <c r="M152" s="241"/>
      <c r="N152" s="242"/>
      <c r="O152" s="242"/>
      <c r="P152" s="242"/>
      <c r="Q152" s="242"/>
      <c r="R152" s="242"/>
      <c r="S152" s="242"/>
      <c r="T152" s="24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4" t="s">
        <v>137</v>
      </c>
      <c r="AU152" s="244" t="s">
        <v>86</v>
      </c>
      <c r="AV152" s="13" t="s">
        <v>84</v>
      </c>
      <c r="AW152" s="13" t="s">
        <v>32</v>
      </c>
      <c r="AX152" s="13" t="s">
        <v>76</v>
      </c>
      <c r="AY152" s="244" t="s">
        <v>128</v>
      </c>
    </row>
    <row r="153" s="14" customFormat="1">
      <c r="A153" s="14"/>
      <c r="B153" s="245"/>
      <c r="C153" s="246"/>
      <c r="D153" s="236" t="s">
        <v>137</v>
      </c>
      <c r="E153" s="247" t="s">
        <v>1</v>
      </c>
      <c r="F153" s="248" t="s">
        <v>1440</v>
      </c>
      <c r="G153" s="246"/>
      <c r="H153" s="249">
        <v>0.32000000000000001</v>
      </c>
      <c r="I153" s="250"/>
      <c r="J153" s="246"/>
      <c r="K153" s="246"/>
      <c r="L153" s="251"/>
      <c r="M153" s="252"/>
      <c r="N153" s="253"/>
      <c r="O153" s="253"/>
      <c r="P153" s="253"/>
      <c r="Q153" s="253"/>
      <c r="R153" s="253"/>
      <c r="S153" s="253"/>
      <c r="T153" s="25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5" t="s">
        <v>137</v>
      </c>
      <c r="AU153" s="255" t="s">
        <v>86</v>
      </c>
      <c r="AV153" s="14" t="s">
        <v>86</v>
      </c>
      <c r="AW153" s="14" t="s">
        <v>32</v>
      </c>
      <c r="AX153" s="14" t="s">
        <v>76</v>
      </c>
      <c r="AY153" s="255" t="s">
        <v>128</v>
      </c>
    </row>
    <row r="154" s="15" customFormat="1">
      <c r="A154" s="15"/>
      <c r="B154" s="256"/>
      <c r="C154" s="257"/>
      <c r="D154" s="236" t="s">
        <v>137</v>
      </c>
      <c r="E154" s="258" t="s">
        <v>1</v>
      </c>
      <c r="F154" s="259" t="s">
        <v>140</v>
      </c>
      <c r="G154" s="257"/>
      <c r="H154" s="260">
        <v>6.8960000000000008</v>
      </c>
      <c r="I154" s="261"/>
      <c r="J154" s="257"/>
      <c r="K154" s="257"/>
      <c r="L154" s="262"/>
      <c r="M154" s="263"/>
      <c r="N154" s="264"/>
      <c r="O154" s="264"/>
      <c r="P154" s="264"/>
      <c r="Q154" s="264"/>
      <c r="R154" s="264"/>
      <c r="S154" s="264"/>
      <c r="T154" s="26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6" t="s">
        <v>137</v>
      </c>
      <c r="AU154" s="266" t="s">
        <v>86</v>
      </c>
      <c r="AV154" s="15" t="s">
        <v>135</v>
      </c>
      <c r="AW154" s="15" t="s">
        <v>32</v>
      </c>
      <c r="AX154" s="15" t="s">
        <v>84</v>
      </c>
      <c r="AY154" s="266" t="s">
        <v>128</v>
      </c>
    </row>
    <row r="155" s="2" customFormat="1" ht="62.7" customHeight="1">
      <c r="A155" s="39"/>
      <c r="B155" s="40"/>
      <c r="C155" s="220" t="s">
        <v>135</v>
      </c>
      <c r="D155" s="220" t="s">
        <v>131</v>
      </c>
      <c r="E155" s="221" t="s">
        <v>271</v>
      </c>
      <c r="F155" s="222" t="s">
        <v>272</v>
      </c>
      <c r="G155" s="223" t="s">
        <v>249</v>
      </c>
      <c r="H155" s="224">
        <v>293.16199999999998</v>
      </c>
      <c r="I155" s="225"/>
      <c r="J155" s="226">
        <f>ROUND(I155*H155,2)</f>
        <v>0</v>
      </c>
      <c r="K155" s="227"/>
      <c r="L155" s="45"/>
      <c r="M155" s="228" t="s">
        <v>1</v>
      </c>
      <c r="N155" s="229" t="s">
        <v>41</v>
      </c>
      <c r="O155" s="92"/>
      <c r="P155" s="230">
        <f>O155*H155</f>
        <v>0</v>
      </c>
      <c r="Q155" s="230">
        <v>0</v>
      </c>
      <c r="R155" s="230">
        <f>Q155*H155</f>
        <v>0</v>
      </c>
      <c r="S155" s="230">
        <v>0</v>
      </c>
      <c r="T155" s="231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2" t="s">
        <v>135</v>
      </c>
      <c r="AT155" s="232" t="s">
        <v>131</v>
      </c>
      <c r="AU155" s="232" t="s">
        <v>86</v>
      </c>
      <c r="AY155" s="18" t="s">
        <v>128</v>
      </c>
      <c r="BE155" s="233">
        <f>IF(N155="základní",J155,0)</f>
        <v>0</v>
      </c>
      <c r="BF155" s="233">
        <f>IF(N155="snížená",J155,0)</f>
        <v>0</v>
      </c>
      <c r="BG155" s="233">
        <f>IF(N155="zákl. přenesená",J155,0)</f>
        <v>0</v>
      </c>
      <c r="BH155" s="233">
        <f>IF(N155="sníž. přenesená",J155,0)</f>
        <v>0</v>
      </c>
      <c r="BI155" s="233">
        <f>IF(N155="nulová",J155,0)</f>
        <v>0</v>
      </c>
      <c r="BJ155" s="18" t="s">
        <v>84</v>
      </c>
      <c r="BK155" s="233">
        <f>ROUND(I155*H155,2)</f>
        <v>0</v>
      </c>
      <c r="BL155" s="18" t="s">
        <v>135</v>
      </c>
      <c r="BM155" s="232" t="s">
        <v>1441</v>
      </c>
    </row>
    <row r="156" s="14" customFormat="1">
      <c r="A156" s="14"/>
      <c r="B156" s="245"/>
      <c r="C156" s="246"/>
      <c r="D156" s="236" t="s">
        <v>137</v>
      </c>
      <c r="E156" s="247" t="s">
        <v>1</v>
      </c>
      <c r="F156" s="248" t="s">
        <v>1442</v>
      </c>
      <c r="G156" s="246"/>
      <c r="H156" s="249">
        <v>293.16199999999998</v>
      </c>
      <c r="I156" s="250"/>
      <c r="J156" s="246"/>
      <c r="K156" s="246"/>
      <c r="L156" s="251"/>
      <c r="M156" s="252"/>
      <c r="N156" s="253"/>
      <c r="O156" s="253"/>
      <c r="P156" s="253"/>
      <c r="Q156" s="253"/>
      <c r="R156" s="253"/>
      <c r="S156" s="253"/>
      <c r="T156" s="25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5" t="s">
        <v>137</v>
      </c>
      <c r="AU156" s="255" t="s">
        <v>86</v>
      </c>
      <c r="AV156" s="14" t="s">
        <v>86</v>
      </c>
      <c r="AW156" s="14" t="s">
        <v>32</v>
      </c>
      <c r="AX156" s="14" t="s">
        <v>84</v>
      </c>
      <c r="AY156" s="255" t="s">
        <v>128</v>
      </c>
    </row>
    <row r="157" s="2" customFormat="1" ht="44.25" customHeight="1">
      <c r="A157" s="39"/>
      <c r="B157" s="40"/>
      <c r="C157" s="220" t="s">
        <v>127</v>
      </c>
      <c r="D157" s="220" t="s">
        <v>131</v>
      </c>
      <c r="E157" s="221" t="s">
        <v>286</v>
      </c>
      <c r="F157" s="222" t="s">
        <v>287</v>
      </c>
      <c r="G157" s="223" t="s">
        <v>282</v>
      </c>
      <c r="H157" s="224">
        <v>498.375</v>
      </c>
      <c r="I157" s="225"/>
      <c r="J157" s="226">
        <f>ROUND(I157*H157,2)</f>
        <v>0</v>
      </c>
      <c r="K157" s="227"/>
      <c r="L157" s="45"/>
      <c r="M157" s="228" t="s">
        <v>1</v>
      </c>
      <c r="N157" s="229" t="s">
        <v>41</v>
      </c>
      <c r="O157" s="92"/>
      <c r="P157" s="230">
        <f>O157*H157</f>
        <v>0</v>
      </c>
      <c r="Q157" s="230">
        <v>0</v>
      </c>
      <c r="R157" s="230">
        <f>Q157*H157</f>
        <v>0</v>
      </c>
      <c r="S157" s="230">
        <v>0</v>
      </c>
      <c r="T157" s="231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2" t="s">
        <v>135</v>
      </c>
      <c r="AT157" s="232" t="s">
        <v>131</v>
      </c>
      <c r="AU157" s="232" t="s">
        <v>86</v>
      </c>
      <c r="AY157" s="18" t="s">
        <v>128</v>
      </c>
      <c r="BE157" s="233">
        <f>IF(N157="základní",J157,0)</f>
        <v>0</v>
      </c>
      <c r="BF157" s="233">
        <f>IF(N157="snížená",J157,0)</f>
        <v>0</v>
      </c>
      <c r="BG157" s="233">
        <f>IF(N157="zákl. přenesená",J157,0)</f>
        <v>0</v>
      </c>
      <c r="BH157" s="233">
        <f>IF(N157="sníž. přenesená",J157,0)</f>
        <v>0</v>
      </c>
      <c r="BI157" s="233">
        <f>IF(N157="nulová",J157,0)</f>
        <v>0</v>
      </c>
      <c r="BJ157" s="18" t="s">
        <v>84</v>
      </c>
      <c r="BK157" s="233">
        <f>ROUND(I157*H157,2)</f>
        <v>0</v>
      </c>
      <c r="BL157" s="18" t="s">
        <v>135</v>
      </c>
      <c r="BM157" s="232" t="s">
        <v>1443</v>
      </c>
    </row>
    <row r="158" s="13" customFormat="1">
      <c r="A158" s="13"/>
      <c r="B158" s="234"/>
      <c r="C158" s="235"/>
      <c r="D158" s="236" t="s">
        <v>137</v>
      </c>
      <c r="E158" s="237" t="s">
        <v>1</v>
      </c>
      <c r="F158" s="238" t="s">
        <v>289</v>
      </c>
      <c r="G158" s="235"/>
      <c r="H158" s="237" t="s">
        <v>1</v>
      </c>
      <c r="I158" s="239"/>
      <c r="J158" s="235"/>
      <c r="K158" s="235"/>
      <c r="L158" s="240"/>
      <c r="M158" s="241"/>
      <c r="N158" s="242"/>
      <c r="O158" s="242"/>
      <c r="P158" s="242"/>
      <c r="Q158" s="242"/>
      <c r="R158" s="242"/>
      <c r="S158" s="242"/>
      <c r="T158" s="24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4" t="s">
        <v>137</v>
      </c>
      <c r="AU158" s="244" t="s">
        <v>86</v>
      </c>
      <c r="AV158" s="13" t="s">
        <v>84</v>
      </c>
      <c r="AW158" s="13" t="s">
        <v>32</v>
      </c>
      <c r="AX158" s="13" t="s">
        <v>76</v>
      </c>
      <c r="AY158" s="244" t="s">
        <v>128</v>
      </c>
    </row>
    <row r="159" s="14" customFormat="1">
      <c r="A159" s="14"/>
      <c r="B159" s="245"/>
      <c r="C159" s="246"/>
      <c r="D159" s="236" t="s">
        <v>137</v>
      </c>
      <c r="E159" s="247" t="s">
        <v>1</v>
      </c>
      <c r="F159" s="248" t="s">
        <v>1444</v>
      </c>
      <c r="G159" s="246"/>
      <c r="H159" s="249">
        <v>498.375</v>
      </c>
      <c r="I159" s="250"/>
      <c r="J159" s="246"/>
      <c r="K159" s="246"/>
      <c r="L159" s="251"/>
      <c r="M159" s="252"/>
      <c r="N159" s="253"/>
      <c r="O159" s="253"/>
      <c r="P159" s="253"/>
      <c r="Q159" s="253"/>
      <c r="R159" s="253"/>
      <c r="S159" s="253"/>
      <c r="T159" s="25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5" t="s">
        <v>137</v>
      </c>
      <c r="AU159" s="255" t="s">
        <v>86</v>
      </c>
      <c r="AV159" s="14" t="s">
        <v>86</v>
      </c>
      <c r="AW159" s="14" t="s">
        <v>32</v>
      </c>
      <c r="AX159" s="14" t="s">
        <v>84</v>
      </c>
      <c r="AY159" s="255" t="s">
        <v>128</v>
      </c>
    </row>
    <row r="160" s="2" customFormat="1" ht="44.25" customHeight="1">
      <c r="A160" s="39"/>
      <c r="B160" s="40"/>
      <c r="C160" s="220" t="s">
        <v>139</v>
      </c>
      <c r="D160" s="220" t="s">
        <v>131</v>
      </c>
      <c r="E160" s="221" t="s">
        <v>291</v>
      </c>
      <c r="F160" s="222" t="s">
        <v>292</v>
      </c>
      <c r="G160" s="223" t="s">
        <v>249</v>
      </c>
      <c r="H160" s="224">
        <v>5.7919999999999998</v>
      </c>
      <c r="I160" s="225"/>
      <c r="J160" s="226">
        <f>ROUND(I160*H160,2)</f>
        <v>0</v>
      </c>
      <c r="K160" s="227"/>
      <c r="L160" s="45"/>
      <c r="M160" s="228" t="s">
        <v>1</v>
      </c>
      <c r="N160" s="229" t="s">
        <v>41</v>
      </c>
      <c r="O160" s="92"/>
      <c r="P160" s="230">
        <f>O160*H160</f>
        <v>0</v>
      </c>
      <c r="Q160" s="230">
        <v>0</v>
      </c>
      <c r="R160" s="230">
        <f>Q160*H160</f>
        <v>0</v>
      </c>
      <c r="S160" s="230">
        <v>0</v>
      </c>
      <c r="T160" s="231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2" t="s">
        <v>135</v>
      </c>
      <c r="AT160" s="232" t="s">
        <v>131</v>
      </c>
      <c r="AU160" s="232" t="s">
        <v>86</v>
      </c>
      <c r="AY160" s="18" t="s">
        <v>128</v>
      </c>
      <c r="BE160" s="233">
        <f>IF(N160="základní",J160,0)</f>
        <v>0</v>
      </c>
      <c r="BF160" s="233">
        <f>IF(N160="snížená",J160,0)</f>
        <v>0</v>
      </c>
      <c r="BG160" s="233">
        <f>IF(N160="zákl. přenesená",J160,0)</f>
        <v>0</v>
      </c>
      <c r="BH160" s="233">
        <f>IF(N160="sníž. přenesená",J160,0)</f>
        <v>0</v>
      </c>
      <c r="BI160" s="233">
        <f>IF(N160="nulová",J160,0)</f>
        <v>0</v>
      </c>
      <c r="BJ160" s="18" t="s">
        <v>84</v>
      </c>
      <c r="BK160" s="233">
        <f>ROUND(I160*H160,2)</f>
        <v>0</v>
      </c>
      <c r="BL160" s="18" t="s">
        <v>135</v>
      </c>
      <c r="BM160" s="232" t="s">
        <v>1445</v>
      </c>
    </row>
    <row r="161" s="13" customFormat="1">
      <c r="A161" s="13"/>
      <c r="B161" s="234"/>
      <c r="C161" s="235"/>
      <c r="D161" s="236" t="s">
        <v>137</v>
      </c>
      <c r="E161" s="237" t="s">
        <v>1</v>
      </c>
      <c r="F161" s="238" t="s">
        <v>1113</v>
      </c>
      <c r="G161" s="235"/>
      <c r="H161" s="237" t="s">
        <v>1</v>
      </c>
      <c r="I161" s="239"/>
      <c r="J161" s="235"/>
      <c r="K161" s="235"/>
      <c r="L161" s="240"/>
      <c r="M161" s="241"/>
      <c r="N161" s="242"/>
      <c r="O161" s="242"/>
      <c r="P161" s="242"/>
      <c r="Q161" s="242"/>
      <c r="R161" s="242"/>
      <c r="S161" s="242"/>
      <c r="T161" s="24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4" t="s">
        <v>137</v>
      </c>
      <c r="AU161" s="244" t="s">
        <v>86</v>
      </c>
      <c r="AV161" s="13" t="s">
        <v>84</v>
      </c>
      <c r="AW161" s="13" t="s">
        <v>32</v>
      </c>
      <c r="AX161" s="13" t="s">
        <v>76</v>
      </c>
      <c r="AY161" s="244" t="s">
        <v>128</v>
      </c>
    </row>
    <row r="162" s="14" customFormat="1">
      <c r="A162" s="14"/>
      <c r="B162" s="245"/>
      <c r="C162" s="246"/>
      <c r="D162" s="236" t="s">
        <v>137</v>
      </c>
      <c r="E162" s="247" t="s">
        <v>1</v>
      </c>
      <c r="F162" s="248" t="s">
        <v>1436</v>
      </c>
      <c r="G162" s="246"/>
      <c r="H162" s="249">
        <v>1.9199999999999999</v>
      </c>
      <c r="I162" s="250"/>
      <c r="J162" s="246"/>
      <c r="K162" s="246"/>
      <c r="L162" s="251"/>
      <c r="M162" s="252"/>
      <c r="N162" s="253"/>
      <c r="O162" s="253"/>
      <c r="P162" s="253"/>
      <c r="Q162" s="253"/>
      <c r="R162" s="253"/>
      <c r="S162" s="253"/>
      <c r="T162" s="25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5" t="s">
        <v>137</v>
      </c>
      <c r="AU162" s="255" t="s">
        <v>86</v>
      </c>
      <c r="AV162" s="14" t="s">
        <v>86</v>
      </c>
      <c r="AW162" s="14" t="s">
        <v>32</v>
      </c>
      <c r="AX162" s="14" t="s">
        <v>76</v>
      </c>
      <c r="AY162" s="255" t="s">
        <v>128</v>
      </c>
    </row>
    <row r="163" s="13" customFormat="1">
      <c r="A163" s="13"/>
      <c r="B163" s="234"/>
      <c r="C163" s="235"/>
      <c r="D163" s="236" t="s">
        <v>137</v>
      </c>
      <c r="E163" s="237" t="s">
        <v>1</v>
      </c>
      <c r="F163" s="238" t="s">
        <v>295</v>
      </c>
      <c r="G163" s="235"/>
      <c r="H163" s="237" t="s">
        <v>1</v>
      </c>
      <c r="I163" s="239"/>
      <c r="J163" s="235"/>
      <c r="K163" s="235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137</v>
      </c>
      <c r="AU163" s="244" t="s">
        <v>86</v>
      </c>
      <c r="AV163" s="13" t="s">
        <v>84</v>
      </c>
      <c r="AW163" s="13" t="s">
        <v>32</v>
      </c>
      <c r="AX163" s="13" t="s">
        <v>76</v>
      </c>
      <c r="AY163" s="244" t="s">
        <v>128</v>
      </c>
    </row>
    <row r="164" s="14" customFormat="1">
      <c r="A164" s="14"/>
      <c r="B164" s="245"/>
      <c r="C164" s="246"/>
      <c r="D164" s="236" t="s">
        <v>137</v>
      </c>
      <c r="E164" s="247" t="s">
        <v>1</v>
      </c>
      <c r="F164" s="248" t="s">
        <v>1446</v>
      </c>
      <c r="G164" s="246"/>
      <c r="H164" s="249">
        <v>4.7519999999999998</v>
      </c>
      <c r="I164" s="250"/>
      <c r="J164" s="246"/>
      <c r="K164" s="246"/>
      <c r="L164" s="251"/>
      <c r="M164" s="252"/>
      <c r="N164" s="253"/>
      <c r="O164" s="253"/>
      <c r="P164" s="253"/>
      <c r="Q164" s="253"/>
      <c r="R164" s="253"/>
      <c r="S164" s="253"/>
      <c r="T164" s="25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5" t="s">
        <v>137</v>
      </c>
      <c r="AU164" s="255" t="s">
        <v>86</v>
      </c>
      <c r="AV164" s="14" t="s">
        <v>86</v>
      </c>
      <c r="AW164" s="14" t="s">
        <v>32</v>
      </c>
      <c r="AX164" s="14" t="s">
        <v>76</v>
      </c>
      <c r="AY164" s="255" t="s">
        <v>128</v>
      </c>
    </row>
    <row r="165" s="13" customFormat="1">
      <c r="A165" s="13"/>
      <c r="B165" s="234"/>
      <c r="C165" s="235"/>
      <c r="D165" s="236" t="s">
        <v>137</v>
      </c>
      <c r="E165" s="237" t="s">
        <v>1</v>
      </c>
      <c r="F165" s="238" t="s">
        <v>1117</v>
      </c>
      <c r="G165" s="235"/>
      <c r="H165" s="237" t="s">
        <v>1</v>
      </c>
      <c r="I165" s="239"/>
      <c r="J165" s="235"/>
      <c r="K165" s="235"/>
      <c r="L165" s="240"/>
      <c r="M165" s="241"/>
      <c r="N165" s="242"/>
      <c r="O165" s="242"/>
      <c r="P165" s="242"/>
      <c r="Q165" s="242"/>
      <c r="R165" s="242"/>
      <c r="S165" s="242"/>
      <c r="T165" s="24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4" t="s">
        <v>137</v>
      </c>
      <c r="AU165" s="244" t="s">
        <v>86</v>
      </c>
      <c r="AV165" s="13" t="s">
        <v>84</v>
      </c>
      <c r="AW165" s="13" t="s">
        <v>32</v>
      </c>
      <c r="AX165" s="13" t="s">
        <v>76</v>
      </c>
      <c r="AY165" s="244" t="s">
        <v>128</v>
      </c>
    </row>
    <row r="166" s="14" customFormat="1">
      <c r="A166" s="14"/>
      <c r="B166" s="245"/>
      <c r="C166" s="246"/>
      <c r="D166" s="236" t="s">
        <v>137</v>
      </c>
      <c r="E166" s="247" t="s">
        <v>1</v>
      </c>
      <c r="F166" s="248" t="s">
        <v>1447</v>
      </c>
      <c r="G166" s="246"/>
      <c r="H166" s="249">
        <v>-0.71999999999999997</v>
      </c>
      <c r="I166" s="250"/>
      <c r="J166" s="246"/>
      <c r="K166" s="246"/>
      <c r="L166" s="251"/>
      <c r="M166" s="252"/>
      <c r="N166" s="253"/>
      <c r="O166" s="253"/>
      <c r="P166" s="253"/>
      <c r="Q166" s="253"/>
      <c r="R166" s="253"/>
      <c r="S166" s="253"/>
      <c r="T166" s="25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5" t="s">
        <v>137</v>
      </c>
      <c r="AU166" s="255" t="s">
        <v>86</v>
      </c>
      <c r="AV166" s="14" t="s">
        <v>86</v>
      </c>
      <c r="AW166" s="14" t="s">
        <v>32</v>
      </c>
      <c r="AX166" s="14" t="s">
        <v>76</v>
      </c>
      <c r="AY166" s="255" t="s">
        <v>128</v>
      </c>
    </row>
    <row r="167" s="13" customFormat="1">
      <c r="A167" s="13"/>
      <c r="B167" s="234"/>
      <c r="C167" s="235"/>
      <c r="D167" s="236" t="s">
        <v>137</v>
      </c>
      <c r="E167" s="237" t="s">
        <v>1</v>
      </c>
      <c r="F167" s="238" t="s">
        <v>299</v>
      </c>
      <c r="G167" s="235"/>
      <c r="H167" s="237" t="s">
        <v>1</v>
      </c>
      <c r="I167" s="239"/>
      <c r="J167" s="235"/>
      <c r="K167" s="235"/>
      <c r="L167" s="240"/>
      <c r="M167" s="241"/>
      <c r="N167" s="242"/>
      <c r="O167" s="242"/>
      <c r="P167" s="242"/>
      <c r="Q167" s="242"/>
      <c r="R167" s="242"/>
      <c r="S167" s="242"/>
      <c r="T167" s="24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4" t="s">
        <v>137</v>
      </c>
      <c r="AU167" s="244" t="s">
        <v>86</v>
      </c>
      <c r="AV167" s="13" t="s">
        <v>84</v>
      </c>
      <c r="AW167" s="13" t="s">
        <v>32</v>
      </c>
      <c r="AX167" s="13" t="s">
        <v>76</v>
      </c>
      <c r="AY167" s="244" t="s">
        <v>128</v>
      </c>
    </row>
    <row r="168" s="14" customFormat="1">
      <c r="A168" s="14"/>
      <c r="B168" s="245"/>
      <c r="C168" s="246"/>
      <c r="D168" s="236" t="s">
        <v>137</v>
      </c>
      <c r="E168" s="247" t="s">
        <v>1</v>
      </c>
      <c r="F168" s="248" t="s">
        <v>1448</v>
      </c>
      <c r="G168" s="246"/>
      <c r="H168" s="249">
        <v>-0.16</v>
      </c>
      <c r="I168" s="250"/>
      <c r="J168" s="246"/>
      <c r="K168" s="246"/>
      <c r="L168" s="251"/>
      <c r="M168" s="252"/>
      <c r="N168" s="253"/>
      <c r="O168" s="253"/>
      <c r="P168" s="253"/>
      <c r="Q168" s="253"/>
      <c r="R168" s="253"/>
      <c r="S168" s="253"/>
      <c r="T168" s="25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5" t="s">
        <v>137</v>
      </c>
      <c r="AU168" s="255" t="s">
        <v>86</v>
      </c>
      <c r="AV168" s="14" t="s">
        <v>86</v>
      </c>
      <c r="AW168" s="14" t="s">
        <v>32</v>
      </c>
      <c r="AX168" s="14" t="s">
        <v>76</v>
      </c>
      <c r="AY168" s="255" t="s">
        <v>128</v>
      </c>
    </row>
    <row r="169" s="15" customFormat="1">
      <c r="A169" s="15"/>
      <c r="B169" s="256"/>
      <c r="C169" s="257"/>
      <c r="D169" s="236" t="s">
        <v>137</v>
      </c>
      <c r="E169" s="258" t="s">
        <v>1</v>
      </c>
      <c r="F169" s="259" t="s">
        <v>140</v>
      </c>
      <c r="G169" s="257"/>
      <c r="H169" s="260">
        <v>5.7919999999999998</v>
      </c>
      <c r="I169" s="261"/>
      <c r="J169" s="257"/>
      <c r="K169" s="257"/>
      <c r="L169" s="262"/>
      <c r="M169" s="263"/>
      <c r="N169" s="264"/>
      <c r="O169" s="264"/>
      <c r="P169" s="264"/>
      <c r="Q169" s="264"/>
      <c r="R169" s="264"/>
      <c r="S169" s="264"/>
      <c r="T169" s="265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6" t="s">
        <v>137</v>
      </c>
      <c r="AU169" s="266" t="s">
        <v>86</v>
      </c>
      <c r="AV169" s="15" t="s">
        <v>135</v>
      </c>
      <c r="AW169" s="15" t="s">
        <v>32</v>
      </c>
      <c r="AX169" s="15" t="s">
        <v>84</v>
      </c>
      <c r="AY169" s="266" t="s">
        <v>128</v>
      </c>
    </row>
    <row r="170" s="2" customFormat="1" ht="16.5" customHeight="1">
      <c r="A170" s="39"/>
      <c r="B170" s="40"/>
      <c r="C170" s="270" t="s">
        <v>170</v>
      </c>
      <c r="D170" s="270" t="s">
        <v>279</v>
      </c>
      <c r="E170" s="271" t="s">
        <v>303</v>
      </c>
      <c r="F170" s="272" t="s">
        <v>304</v>
      </c>
      <c r="G170" s="273" t="s">
        <v>282</v>
      </c>
      <c r="H170" s="274">
        <v>11.584</v>
      </c>
      <c r="I170" s="275"/>
      <c r="J170" s="276">
        <f>ROUND(I170*H170,2)</f>
        <v>0</v>
      </c>
      <c r="K170" s="277"/>
      <c r="L170" s="278"/>
      <c r="M170" s="279" t="s">
        <v>1</v>
      </c>
      <c r="N170" s="280" t="s">
        <v>41</v>
      </c>
      <c r="O170" s="92"/>
      <c r="P170" s="230">
        <f>O170*H170</f>
        <v>0</v>
      </c>
      <c r="Q170" s="230">
        <v>1</v>
      </c>
      <c r="R170" s="230">
        <f>Q170*H170</f>
        <v>11.584</v>
      </c>
      <c r="S170" s="230">
        <v>0</v>
      </c>
      <c r="T170" s="231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2" t="s">
        <v>175</v>
      </c>
      <c r="AT170" s="232" t="s">
        <v>279</v>
      </c>
      <c r="AU170" s="232" t="s">
        <v>86</v>
      </c>
      <c r="AY170" s="18" t="s">
        <v>128</v>
      </c>
      <c r="BE170" s="233">
        <f>IF(N170="základní",J170,0)</f>
        <v>0</v>
      </c>
      <c r="BF170" s="233">
        <f>IF(N170="snížená",J170,0)</f>
        <v>0</v>
      </c>
      <c r="BG170" s="233">
        <f>IF(N170="zákl. přenesená",J170,0)</f>
        <v>0</v>
      </c>
      <c r="BH170" s="233">
        <f>IF(N170="sníž. přenesená",J170,0)</f>
        <v>0</v>
      </c>
      <c r="BI170" s="233">
        <f>IF(N170="nulová",J170,0)</f>
        <v>0</v>
      </c>
      <c r="BJ170" s="18" t="s">
        <v>84</v>
      </c>
      <c r="BK170" s="233">
        <f>ROUND(I170*H170,2)</f>
        <v>0</v>
      </c>
      <c r="BL170" s="18" t="s">
        <v>135</v>
      </c>
      <c r="BM170" s="232" t="s">
        <v>1449</v>
      </c>
    </row>
    <row r="171" s="14" customFormat="1">
      <c r="A171" s="14"/>
      <c r="B171" s="245"/>
      <c r="C171" s="246"/>
      <c r="D171" s="236" t="s">
        <v>137</v>
      </c>
      <c r="E171" s="247" t="s">
        <v>1</v>
      </c>
      <c r="F171" s="248" t="s">
        <v>1450</v>
      </c>
      <c r="G171" s="246"/>
      <c r="H171" s="249">
        <v>5.7919999999999998</v>
      </c>
      <c r="I171" s="250"/>
      <c r="J171" s="246"/>
      <c r="K171" s="246"/>
      <c r="L171" s="251"/>
      <c r="M171" s="252"/>
      <c r="N171" s="253"/>
      <c r="O171" s="253"/>
      <c r="P171" s="253"/>
      <c r="Q171" s="253"/>
      <c r="R171" s="253"/>
      <c r="S171" s="253"/>
      <c r="T171" s="25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5" t="s">
        <v>137</v>
      </c>
      <c r="AU171" s="255" t="s">
        <v>86</v>
      </c>
      <c r="AV171" s="14" t="s">
        <v>86</v>
      </c>
      <c r="AW171" s="14" t="s">
        <v>32</v>
      </c>
      <c r="AX171" s="14" t="s">
        <v>84</v>
      </c>
      <c r="AY171" s="255" t="s">
        <v>128</v>
      </c>
    </row>
    <row r="172" s="14" customFormat="1">
      <c r="A172" s="14"/>
      <c r="B172" s="245"/>
      <c r="C172" s="246"/>
      <c r="D172" s="236" t="s">
        <v>137</v>
      </c>
      <c r="E172" s="246"/>
      <c r="F172" s="248" t="s">
        <v>1451</v>
      </c>
      <c r="G172" s="246"/>
      <c r="H172" s="249">
        <v>11.584</v>
      </c>
      <c r="I172" s="250"/>
      <c r="J172" s="246"/>
      <c r="K172" s="246"/>
      <c r="L172" s="251"/>
      <c r="M172" s="252"/>
      <c r="N172" s="253"/>
      <c r="O172" s="253"/>
      <c r="P172" s="253"/>
      <c r="Q172" s="253"/>
      <c r="R172" s="253"/>
      <c r="S172" s="253"/>
      <c r="T172" s="25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5" t="s">
        <v>137</v>
      </c>
      <c r="AU172" s="255" t="s">
        <v>86</v>
      </c>
      <c r="AV172" s="14" t="s">
        <v>86</v>
      </c>
      <c r="AW172" s="14" t="s">
        <v>4</v>
      </c>
      <c r="AX172" s="14" t="s">
        <v>84</v>
      </c>
      <c r="AY172" s="255" t="s">
        <v>128</v>
      </c>
    </row>
    <row r="173" s="2" customFormat="1" ht="66.75" customHeight="1">
      <c r="A173" s="39"/>
      <c r="B173" s="40"/>
      <c r="C173" s="220" t="s">
        <v>175</v>
      </c>
      <c r="D173" s="220" t="s">
        <v>131</v>
      </c>
      <c r="E173" s="221" t="s">
        <v>308</v>
      </c>
      <c r="F173" s="222" t="s">
        <v>309</v>
      </c>
      <c r="G173" s="223" t="s">
        <v>249</v>
      </c>
      <c r="H173" s="224">
        <v>0.71999999999999997</v>
      </c>
      <c r="I173" s="225"/>
      <c r="J173" s="226">
        <f>ROUND(I173*H173,2)</f>
        <v>0</v>
      </c>
      <c r="K173" s="227"/>
      <c r="L173" s="45"/>
      <c r="M173" s="228" t="s">
        <v>1</v>
      </c>
      <c r="N173" s="229" t="s">
        <v>41</v>
      </c>
      <c r="O173" s="92"/>
      <c r="P173" s="230">
        <f>O173*H173</f>
        <v>0</v>
      </c>
      <c r="Q173" s="230">
        <v>0</v>
      </c>
      <c r="R173" s="230">
        <f>Q173*H173</f>
        <v>0</v>
      </c>
      <c r="S173" s="230">
        <v>0</v>
      </c>
      <c r="T173" s="231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2" t="s">
        <v>135</v>
      </c>
      <c r="AT173" s="232" t="s">
        <v>131</v>
      </c>
      <c r="AU173" s="232" t="s">
        <v>86</v>
      </c>
      <c r="AY173" s="18" t="s">
        <v>128</v>
      </c>
      <c r="BE173" s="233">
        <f>IF(N173="základní",J173,0)</f>
        <v>0</v>
      </c>
      <c r="BF173" s="233">
        <f>IF(N173="snížená",J173,0)</f>
        <v>0</v>
      </c>
      <c r="BG173" s="233">
        <f>IF(N173="zákl. přenesená",J173,0)</f>
        <v>0</v>
      </c>
      <c r="BH173" s="233">
        <f>IF(N173="sníž. přenesená",J173,0)</f>
        <v>0</v>
      </c>
      <c r="BI173" s="233">
        <f>IF(N173="nulová",J173,0)</f>
        <v>0</v>
      </c>
      <c r="BJ173" s="18" t="s">
        <v>84</v>
      </c>
      <c r="BK173" s="233">
        <f>ROUND(I173*H173,2)</f>
        <v>0</v>
      </c>
      <c r="BL173" s="18" t="s">
        <v>135</v>
      </c>
      <c r="BM173" s="232" t="s">
        <v>1452</v>
      </c>
    </row>
    <row r="174" s="13" customFormat="1">
      <c r="A174" s="13"/>
      <c r="B174" s="234"/>
      <c r="C174" s="235"/>
      <c r="D174" s="236" t="s">
        <v>137</v>
      </c>
      <c r="E174" s="237" t="s">
        <v>1</v>
      </c>
      <c r="F174" s="238" t="s">
        <v>1124</v>
      </c>
      <c r="G174" s="235"/>
      <c r="H174" s="237" t="s">
        <v>1</v>
      </c>
      <c r="I174" s="239"/>
      <c r="J174" s="235"/>
      <c r="K174" s="235"/>
      <c r="L174" s="240"/>
      <c r="M174" s="241"/>
      <c r="N174" s="242"/>
      <c r="O174" s="242"/>
      <c r="P174" s="242"/>
      <c r="Q174" s="242"/>
      <c r="R174" s="242"/>
      <c r="S174" s="242"/>
      <c r="T174" s="24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4" t="s">
        <v>137</v>
      </c>
      <c r="AU174" s="244" t="s">
        <v>86</v>
      </c>
      <c r="AV174" s="13" t="s">
        <v>84</v>
      </c>
      <c r="AW174" s="13" t="s">
        <v>32</v>
      </c>
      <c r="AX174" s="13" t="s">
        <v>76</v>
      </c>
      <c r="AY174" s="244" t="s">
        <v>128</v>
      </c>
    </row>
    <row r="175" s="14" customFormat="1">
      <c r="A175" s="14"/>
      <c r="B175" s="245"/>
      <c r="C175" s="246"/>
      <c r="D175" s="236" t="s">
        <v>137</v>
      </c>
      <c r="E175" s="247" t="s">
        <v>1</v>
      </c>
      <c r="F175" s="248" t="s">
        <v>1453</v>
      </c>
      <c r="G175" s="246"/>
      <c r="H175" s="249">
        <v>0.71999999999999997</v>
      </c>
      <c r="I175" s="250"/>
      <c r="J175" s="246"/>
      <c r="K175" s="246"/>
      <c r="L175" s="251"/>
      <c r="M175" s="252"/>
      <c r="N175" s="253"/>
      <c r="O175" s="253"/>
      <c r="P175" s="253"/>
      <c r="Q175" s="253"/>
      <c r="R175" s="253"/>
      <c r="S175" s="253"/>
      <c r="T175" s="25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5" t="s">
        <v>137</v>
      </c>
      <c r="AU175" s="255" t="s">
        <v>86</v>
      </c>
      <c r="AV175" s="14" t="s">
        <v>86</v>
      </c>
      <c r="AW175" s="14" t="s">
        <v>32</v>
      </c>
      <c r="AX175" s="14" t="s">
        <v>84</v>
      </c>
      <c r="AY175" s="255" t="s">
        <v>128</v>
      </c>
    </row>
    <row r="176" s="2" customFormat="1" ht="16.5" customHeight="1">
      <c r="A176" s="39"/>
      <c r="B176" s="40"/>
      <c r="C176" s="270" t="s">
        <v>180</v>
      </c>
      <c r="D176" s="270" t="s">
        <v>279</v>
      </c>
      <c r="E176" s="271" t="s">
        <v>313</v>
      </c>
      <c r="F176" s="272" t="s">
        <v>314</v>
      </c>
      <c r="G176" s="273" t="s">
        <v>282</v>
      </c>
      <c r="H176" s="274">
        <v>1.44</v>
      </c>
      <c r="I176" s="275"/>
      <c r="J176" s="276">
        <f>ROUND(I176*H176,2)</f>
        <v>0</v>
      </c>
      <c r="K176" s="277"/>
      <c r="L176" s="278"/>
      <c r="M176" s="279" t="s">
        <v>1</v>
      </c>
      <c r="N176" s="280" t="s">
        <v>41</v>
      </c>
      <c r="O176" s="92"/>
      <c r="P176" s="230">
        <f>O176*H176</f>
        <v>0</v>
      </c>
      <c r="Q176" s="230">
        <v>1</v>
      </c>
      <c r="R176" s="230">
        <f>Q176*H176</f>
        <v>1.44</v>
      </c>
      <c r="S176" s="230">
        <v>0</v>
      </c>
      <c r="T176" s="231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2" t="s">
        <v>175</v>
      </c>
      <c r="AT176" s="232" t="s">
        <v>279</v>
      </c>
      <c r="AU176" s="232" t="s">
        <v>86</v>
      </c>
      <c r="AY176" s="18" t="s">
        <v>128</v>
      </c>
      <c r="BE176" s="233">
        <f>IF(N176="základní",J176,0)</f>
        <v>0</v>
      </c>
      <c r="BF176" s="233">
        <f>IF(N176="snížená",J176,0)</f>
        <v>0</v>
      </c>
      <c r="BG176" s="233">
        <f>IF(N176="zákl. přenesená",J176,0)</f>
        <v>0</v>
      </c>
      <c r="BH176" s="233">
        <f>IF(N176="sníž. přenesená",J176,0)</f>
        <v>0</v>
      </c>
      <c r="BI176" s="233">
        <f>IF(N176="nulová",J176,0)</f>
        <v>0</v>
      </c>
      <c r="BJ176" s="18" t="s">
        <v>84</v>
      </c>
      <c r="BK176" s="233">
        <f>ROUND(I176*H176,2)</f>
        <v>0</v>
      </c>
      <c r="BL176" s="18" t="s">
        <v>135</v>
      </c>
      <c r="BM176" s="232" t="s">
        <v>1454</v>
      </c>
    </row>
    <row r="177" s="14" customFormat="1">
      <c r="A177" s="14"/>
      <c r="B177" s="245"/>
      <c r="C177" s="246"/>
      <c r="D177" s="236" t="s">
        <v>137</v>
      </c>
      <c r="E177" s="247" t="s">
        <v>1</v>
      </c>
      <c r="F177" s="248" t="s">
        <v>1455</v>
      </c>
      <c r="G177" s="246"/>
      <c r="H177" s="249">
        <v>0.71999999999999997</v>
      </c>
      <c r="I177" s="250"/>
      <c r="J177" s="246"/>
      <c r="K177" s="246"/>
      <c r="L177" s="251"/>
      <c r="M177" s="252"/>
      <c r="N177" s="253"/>
      <c r="O177" s="253"/>
      <c r="P177" s="253"/>
      <c r="Q177" s="253"/>
      <c r="R177" s="253"/>
      <c r="S177" s="253"/>
      <c r="T177" s="25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5" t="s">
        <v>137</v>
      </c>
      <c r="AU177" s="255" t="s">
        <v>86</v>
      </c>
      <c r="AV177" s="14" t="s">
        <v>86</v>
      </c>
      <c r="AW177" s="14" t="s">
        <v>32</v>
      </c>
      <c r="AX177" s="14" t="s">
        <v>84</v>
      </c>
      <c r="AY177" s="255" t="s">
        <v>128</v>
      </c>
    </row>
    <row r="178" s="14" customFormat="1">
      <c r="A178" s="14"/>
      <c r="B178" s="245"/>
      <c r="C178" s="246"/>
      <c r="D178" s="236" t="s">
        <v>137</v>
      </c>
      <c r="E178" s="246"/>
      <c r="F178" s="248" t="s">
        <v>1456</v>
      </c>
      <c r="G178" s="246"/>
      <c r="H178" s="249">
        <v>1.44</v>
      </c>
      <c r="I178" s="250"/>
      <c r="J178" s="246"/>
      <c r="K178" s="246"/>
      <c r="L178" s="251"/>
      <c r="M178" s="252"/>
      <c r="N178" s="253"/>
      <c r="O178" s="253"/>
      <c r="P178" s="253"/>
      <c r="Q178" s="253"/>
      <c r="R178" s="253"/>
      <c r="S178" s="253"/>
      <c r="T178" s="25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5" t="s">
        <v>137</v>
      </c>
      <c r="AU178" s="255" t="s">
        <v>86</v>
      </c>
      <c r="AV178" s="14" t="s">
        <v>86</v>
      </c>
      <c r="AW178" s="14" t="s">
        <v>4</v>
      </c>
      <c r="AX178" s="14" t="s">
        <v>84</v>
      </c>
      <c r="AY178" s="255" t="s">
        <v>128</v>
      </c>
    </row>
    <row r="179" s="2" customFormat="1" ht="24.15" customHeight="1">
      <c r="A179" s="39"/>
      <c r="B179" s="40"/>
      <c r="C179" s="220" t="s">
        <v>187</v>
      </c>
      <c r="D179" s="220" t="s">
        <v>131</v>
      </c>
      <c r="E179" s="221" t="s">
        <v>318</v>
      </c>
      <c r="F179" s="222" t="s">
        <v>319</v>
      </c>
      <c r="G179" s="223" t="s">
        <v>320</v>
      </c>
      <c r="H179" s="224">
        <v>662.5</v>
      </c>
      <c r="I179" s="225"/>
      <c r="J179" s="226">
        <f>ROUND(I179*H179,2)</f>
        <v>0</v>
      </c>
      <c r="K179" s="227"/>
      <c r="L179" s="45"/>
      <c r="M179" s="228" t="s">
        <v>1</v>
      </c>
      <c r="N179" s="229" t="s">
        <v>41</v>
      </c>
      <c r="O179" s="92"/>
      <c r="P179" s="230">
        <f>O179*H179</f>
        <v>0</v>
      </c>
      <c r="Q179" s="230">
        <v>0</v>
      </c>
      <c r="R179" s="230">
        <f>Q179*H179</f>
        <v>0</v>
      </c>
      <c r="S179" s="230">
        <v>0</v>
      </c>
      <c r="T179" s="231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2" t="s">
        <v>135</v>
      </c>
      <c r="AT179" s="232" t="s">
        <v>131</v>
      </c>
      <c r="AU179" s="232" t="s">
        <v>86</v>
      </c>
      <c r="AY179" s="18" t="s">
        <v>128</v>
      </c>
      <c r="BE179" s="233">
        <f>IF(N179="základní",J179,0)</f>
        <v>0</v>
      </c>
      <c r="BF179" s="233">
        <f>IF(N179="snížená",J179,0)</f>
        <v>0</v>
      </c>
      <c r="BG179" s="233">
        <f>IF(N179="zákl. přenesená",J179,0)</f>
        <v>0</v>
      </c>
      <c r="BH179" s="233">
        <f>IF(N179="sníž. přenesená",J179,0)</f>
        <v>0</v>
      </c>
      <c r="BI179" s="233">
        <f>IF(N179="nulová",J179,0)</f>
        <v>0</v>
      </c>
      <c r="BJ179" s="18" t="s">
        <v>84</v>
      </c>
      <c r="BK179" s="233">
        <f>ROUND(I179*H179,2)</f>
        <v>0</v>
      </c>
      <c r="BL179" s="18" t="s">
        <v>135</v>
      </c>
      <c r="BM179" s="232" t="s">
        <v>1457</v>
      </c>
    </row>
    <row r="180" s="14" customFormat="1">
      <c r="A180" s="14"/>
      <c r="B180" s="245"/>
      <c r="C180" s="246"/>
      <c r="D180" s="236" t="s">
        <v>137</v>
      </c>
      <c r="E180" s="247" t="s">
        <v>1</v>
      </c>
      <c r="F180" s="248" t="s">
        <v>1458</v>
      </c>
      <c r="G180" s="246"/>
      <c r="H180" s="249">
        <v>662.5</v>
      </c>
      <c r="I180" s="250"/>
      <c r="J180" s="246"/>
      <c r="K180" s="246"/>
      <c r="L180" s="251"/>
      <c r="M180" s="252"/>
      <c r="N180" s="253"/>
      <c r="O180" s="253"/>
      <c r="P180" s="253"/>
      <c r="Q180" s="253"/>
      <c r="R180" s="253"/>
      <c r="S180" s="253"/>
      <c r="T180" s="25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5" t="s">
        <v>137</v>
      </c>
      <c r="AU180" s="255" t="s">
        <v>86</v>
      </c>
      <c r="AV180" s="14" t="s">
        <v>86</v>
      </c>
      <c r="AW180" s="14" t="s">
        <v>32</v>
      </c>
      <c r="AX180" s="14" t="s">
        <v>84</v>
      </c>
      <c r="AY180" s="255" t="s">
        <v>128</v>
      </c>
    </row>
    <row r="181" s="12" customFormat="1" ht="22.8" customHeight="1">
      <c r="A181" s="12"/>
      <c r="B181" s="204"/>
      <c r="C181" s="205"/>
      <c r="D181" s="206" t="s">
        <v>75</v>
      </c>
      <c r="E181" s="218" t="s">
        <v>192</v>
      </c>
      <c r="F181" s="218" t="s">
        <v>338</v>
      </c>
      <c r="G181" s="205"/>
      <c r="H181" s="205"/>
      <c r="I181" s="208"/>
      <c r="J181" s="219">
        <f>BK181</f>
        <v>0</v>
      </c>
      <c r="K181" s="205"/>
      <c r="L181" s="210"/>
      <c r="M181" s="211"/>
      <c r="N181" s="212"/>
      <c r="O181" s="212"/>
      <c r="P181" s="213">
        <f>SUM(P182:P220)</f>
        <v>0</v>
      </c>
      <c r="Q181" s="212"/>
      <c r="R181" s="213">
        <f>SUM(R182:R220)</f>
        <v>0.05919</v>
      </c>
      <c r="S181" s="212"/>
      <c r="T181" s="214">
        <f>SUM(T182:T220)</f>
        <v>330.702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5" t="s">
        <v>84</v>
      </c>
      <c r="AT181" s="216" t="s">
        <v>75</v>
      </c>
      <c r="AU181" s="216" t="s">
        <v>84</v>
      </c>
      <c r="AY181" s="215" t="s">
        <v>128</v>
      </c>
      <c r="BK181" s="217">
        <f>SUM(BK182:BK220)</f>
        <v>0</v>
      </c>
    </row>
    <row r="182" s="2" customFormat="1" ht="24.15" customHeight="1">
      <c r="A182" s="39"/>
      <c r="B182" s="40"/>
      <c r="C182" s="220" t="s">
        <v>192</v>
      </c>
      <c r="D182" s="220" t="s">
        <v>131</v>
      </c>
      <c r="E182" s="221" t="s">
        <v>340</v>
      </c>
      <c r="F182" s="222" t="s">
        <v>341</v>
      </c>
      <c r="G182" s="223" t="s">
        <v>320</v>
      </c>
      <c r="H182" s="224">
        <v>292</v>
      </c>
      <c r="I182" s="225"/>
      <c r="J182" s="226">
        <f>ROUND(I182*H182,2)</f>
        <v>0</v>
      </c>
      <c r="K182" s="227"/>
      <c r="L182" s="45"/>
      <c r="M182" s="228" t="s">
        <v>1</v>
      </c>
      <c r="N182" s="229" t="s">
        <v>41</v>
      </c>
      <c r="O182" s="92"/>
      <c r="P182" s="230">
        <f>O182*H182</f>
        <v>0</v>
      </c>
      <c r="Q182" s="230">
        <v>0</v>
      </c>
      <c r="R182" s="230">
        <f>Q182*H182</f>
        <v>0</v>
      </c>
      <c r="S182" s="230">
        <v>0</v>
      </c>
      <c r="T182" s="231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2" t="s">
        <v>135</v>
      </c>
      <c r="AT182" s="232" t="s">
        <v>131</v>
      </c>
      <c r="AU182" s="232" t="s">
        <v>86</v>
      </c>
      <c r="AY182" s="18" t="s">
        <v>128</v>
      </c>
      <c r="BE182" s="233">
        <f>IF(N182="základní",J182,0)</f>
        <v>0</v>
      </c>
      <c r="BF182" s="233">
        <f>IF(N182="snížená",J182,0)</f>
        <v>0</v>
      </c>
      <c r="BG182" s="233">
        <f>IF(N182="zákl. přenesená",J182,0)</f>
        <v>0</v>
      </c>
      <c r="BH182" s="233">
        <f>IF(N182="sníž. přenesená",J182,0)</f>
        <v>0</v>
      </c>
      <c r="BI182" s="233">
        <f>IF(N182="nulová",J182,0)</f>
        <v>0</v>
      </c>
      <c r="BJ182" s="18" t="s">
        <v>84</v>
      </c>
      <c r="BK182" s="233">
        <f>ROUND(I182*H182,2)</f>
        <v>0</v>
      </c>
      <c r="BL182" s="18" t="s">
        <v>135</v>
      </c>
      <c r="BM182" s="232" t="s">
        <v>1459</v>
      </c>
    </row>
    <row r="183" s="14" customFormat="1">
      <c r="A183" s="14"/>
      <c r="B183" s="245"/>
      <c r="C183" s="246"/>
      <c r="D183" s="236" t="s">
        <v>137</v>
      </c>
      <c r="E183" s="247" t="s">
        <v>1</v>
      </c>
      <c r="F183" s="248" t="s">
        <v>1460</v>
      </c>
      <c r="G183" s="246"/>
      <c r="H183" s="249">
        <v>292</v>
      </c>
      <c r="I183" s="250"/>
      <c r="J183" s="246"/>
      <c r="K183" s="246"/>
      <c r="L183" s="251"/>
      <c r="M183" s="252"/>
      <c r="N183" s="253"/>
      <c r="O183" s="253"/>
      <c r="P183" s="253"/>
      <c r="Q183" s="253"/>
      <c r="R183" s="253"/>
      <c r="S183" s="253"/>
      <c r="T183" s="25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5" t="s">
        <v>137</v>
      </c>
      <c r="AU183" s="255" t="s">
        <v>86</v>
      </c>
      <c r="AV183" s="14" t="s">
        <v>86</v>
      </c>
      <c r="AW183" s="14" t="s">
        <v>32</v>
      </c>
      <c r="AX183" s="14" t="s">
        <v>84</v>
      </c>
      <c r="AY183" s="255" t="s">
        <v>128</v>
      </c>
    </row>
    <row r="184" s="2" customFormat="1" ht="37.8" customHeight="1">
      <c r="A184" s="39"/>
      <c r="B184" s="40"/>
      <c r="C184" s="220" t="s">
        <v>8</v>
      </c>
      <c r="D184" s="220" t="s">
        <v>131</v>
      </c>
      <c r="E184" s="221" t="s">
        <v>345</v>
      </c>
      <c r="F184" s="222" t="s">
        <v>346</v>
      </c>
      <c r="G184" s="223" t="s">
        <v>249</v>
      </c>
      <c r="H184" s="224">
        <v>43.799999999999997</v>
      </c>
      <c r="I184" s="225"/>
      <c r="J184" s="226">
        <f>ROUND(I184*H184,2)</f>
        <v>0</v>
      </c>
      <c r="K184" s="227"/>
      <c r="L184" s="45"/>
      <c r="M184" s="228" t="s">
        <v>1</v>
      </c>
      <c r="N184" s="229" t="s">
        <v>41</v>
      </c>
      <c r="O184" s="92"/>
      <c r="P184" s="230">
        <f>O184*H184</f>
        <v>0</v>
      </c>
      <c r="Q184" s="230">
        <v>0</v>
      </c>
      <c r="R184" s="230">
        <f>Q184*H184</f>
        <v>0</v>
      </c>
      <c r="S184" s="230">
        <v>0</v>
      </c>
      <c r="T184" s="231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2" t="s">
        <v>135</v>
      </c>
      <c r="AT184" s="232" t="s">
        <v>131</v>
      </c>
      <c r="AU184" s="232" t="s">
        <v>86</v>
      </c>
      <c r="AY184" s="18" t="s">
        <v>128</v>
      </c>
      <c r="BE184" s="233">
        <f>IF(N184="základní",J184,0)</f>
        <v>0</v>
      </c>
      <c r="BF184" s="233">
        <f>IF(N184="snížená",J184,0)</f>
        <v>0</v>
      </c>
      <c r="BG184" s="233">
        <f>IF(N184="zákl. přenesená",J184,0)</f>
        <v>0</v>
      </c>
      <c r="BH184" s="233">
        <f>IF(N184="sníž. přenesená",J184,0)</f>
        <v>0</v>
      </c>
      <c r="BI184" s="233">
        <f>IF(N184="nulová",J184,0)</f>
        <v>0</v>
      </c>
      <c r="BJ184" s="18" t="s">
        <v>84</v>
      </c>
      <c r="BK184" s="233">
        <f>ROUND(I184*H184,2)</f>
        <v>0</v>
      </c>
      <c r="BL184" s="18" t="s">
        <v>135</v>
      </c>
      <c r="BM184" s="232" t="s">
        <v>1461</v>
      </c>
    </row>
    <row r="185" s="14" customFormat="1">
      <c r="A185" s="14"/>
      <c r="B185" s="245"/>
      <c r="C185" s="246"/>
      <c r="D185" s="236" t="s">
        <v>137</v>
      </c>
      <c r="E185" s="247" t="s">
        <v>1</v>
      </c>
      <c r="F185" s="248" t="s">
        <v>1462</v>
      </c>
      <c r="G185" s="246"/>
      <c r="H185" s="249">
        <v>43.799999999999997</v>
      </c>
      <c r="I185" s="250"/>
      <c r="J185" s="246"/>
      <c r="K185" s="246"/>
      <c r="L185" s="251"/>
      <c r="M185" s="252"/>
      <c r="N185" s="253"/>
      <c r="O185" s="253"/>
      <c r="P185" s="253"/>
      <c r="Q185" s="253"/>
      <c r="R185" s="253"/>
      <c r="S185" s="253"/>
      <c r="T185" s="25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5" t="s">
        <v>137</v>
      </c>
      <c r="AU185" s="255" t="s">
        <v>86</v>
      </c>
      <c r="AV185" s="14" t="s">
        <v>86</v>
      </c>
      <c r="AW185" s="14" t="s">
        <v>32</v>
      </c>
      <c r="AX185" s="14" t="s">
        <v>84</v>
      </c>
      <c r="AY185" s="255" t="s">
        <v>128</v>
      </c>
    </row>
    <row r="186" s="2" customFormat="1" ht="33" customHeight="1">
      <c r="A186" s="39"/>
      <c r="B186" s="40"/>
      <c r="C186" s="220" t="s">
        <v>204</v>
      </c>
      <c r="D186" s="220" t="s">
        <v>131</v>
      </c>
      <c r="E186" s="221" t="s">
        <v>350</v>
      </c>
      <c r="F186" s="222" t="s">
        <v>351</v>
      </c>
      <c r="G186" s="223" t="s">
        <v>249</v>
      </c>
      <c r="H186" s="224">
        <v>43.799999999999997</v>
      </c>
      <c r="I186" s="225"/>
      <c r="J186" s="226">
        <f>ROUND(I186*H186,2)</f>
        <v>0</v>
      </c>
      <c r="K186" s="227"/>
      <c r="L186" s="45"/>
      <c r="M186" s="228" t="s">
        <v>1</v>
      </c>
      <c r="N186" s="229" t="s">
        <v>41</v>
      </c>
      <c r="O186" s="92"/>
      <c r="P186" s="230">
        <f>O186*H186</f>
        <v>0</v>
      </c>
      <c r="Q186" s="230">
        <v>0</v>
      </c>
      <c r="R186" s="230">
        <f>Q186*H186</f>
        <v>0</v>
      </c>
      <c r="S186" s="230">
        <v>0</v>
      </c>
      <c r="T186" s="231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2" t="s">
        <v>135</v>
      </c>
      <c r="AT186" s="232" t="s">
        <v>131</v>
      </c>
      <c r="AU186" s="232" t="s">
        <v>86</v>
      </c>
      <c r="AY186" s="18" t="s">
        <v>128</v>
      </c>
      <c r="BE186" s="233">
        <f>IF(N186="základní",J186,0)</f>
        <v>0</v>
      </c>
      <c r="BF186" s="233">
        <f>IF(N186="snížená",J186,0)</f>
        <v>0</v>
      </c>
      <c r="BG186" s="233">
        <f>IF(N186="zákl. přenesená",J186,0)</f>
        <v>0</v>
      </c>
      <c r="BH186" s="233">
        <f>IF(N186="sníž. přenesená",J186,0)</f>
        <v>0</v>
      </c>
      <c r="BI186" s="233">
        <f>IF(N186="nulová",J186,0)</f>
        <v>0</v>
      </c>
      <c r="BJ186" s="18" t="s">
        <v>84</v>
      </c>
      <c r="BK186" s="233">
        <f>ROUND(I186*H186,2)</f>
        <v>0</v>
      </c>
      <c r="BL186" s="18" t="s">
        <v>135</v>
      </c>
      <c r="BM186" s="232" t="s">
        <v>1463</v>
      </c>
    </row>
    <row r="187" s="13" customFormat="1">
      <c r="A187" s="13"/>
      <c r="B187" s="234"/>
      <c r="C187" s="235"/>
      <c r="D187" s="236" t="s">
        <v>137</v>
      </c>
      <c r="E187" s="237" t="s">
        <v>1</v>
      </c>
      <c r="F187" s="238" t="s">
        <v>353</v>
      </c>
      <c r="G187" s="235"/>
      <c r="H187" s="237" t="s">
        <v>1</v>
      </c>
      <c r="I187" s="239"/>
      <c r="J187" s="235"/>
      <c r="K187" s="235"/>
      <c r="L187" s="240"/>
      <c r="M187" s="241"/>
      <c r="N187" s="242"/>
      <c r="O187" s="242"/>
      <c r="P187" s="242"/>
      <c r="Q187" s="242"/>
      <c r="R187" s="242"/>
      <c r="S187" s="242"/>
      <c r="T187" s="24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4" t="s">
        <v>137</v>
      </c>
      <c r="AU187" s="244" t="s">
        <v>86</v>
      </c>
      <c r="AV187" s="13" t="s">
        <v>84</v>
      </c>
      <c r="AW187" s="13" t="s">
        <v>32</v>
      </c>
      <c r="AX187" s="13" t="s">
        <v>76</v>
      </c>
      <c r="AY187" s="244" t="s">
        <v>128</v>
      </c>
    </row>
    <row r="188" s="14" customFormat="1">
      <c r="A188" s="14"/>
      <c r="B188" s="245"/>
      <c r="C188" s="246"/>
      <c r="D188" s="236" t="s">
        <v>137</v>
      </c>
      <c r="E188" s="247" t="s">
        <v>1</v>
      </c>
      <c r="F188" s="248" t="s">
        <v>1464</v>
      </c>
      <c r="G188" s="246"/>
      <c r="H188" s="249">
        <v>43.799999999999997</v>
      </c>
      <c r="I188" s="250"/>
      <c r="J188" s="246"/>
      <c r="K188" s="246"/>
      <c r="L188" s="251"/>
      <c r="M188" s="252"/>
      <c r="N188" s="253"/>
      <c r="O188" s="253"/>
      <c r="P188" s="253"/>
      <c r="Q188" s="253"/>
      <c r="R188" s="253"/>
      <c r="S188" s="253"/>
      <c r="T188" s="25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5" t="s">
        <v>137</v>
      </c>
      <c r="AU188" s="255" t="s">
        <v>86</v>
      </c>
      <c r="AV188" s="14" t="s">
        <v>86</v>
      </c>
      <c r="AW188" s="14" t="s">
        <v>32</v>
      </c>
      <c r="AX188" s="14" t="s">
        <v>84</v>
      </c>
      <c r="AY188" s="255" t="s">
        <v>128</v>
      </c>
    </row>
    <row r="189" s="2" customFormat="1" ht="78" customHeight="1">
      <c r="A189" s="39"/>
      <c r="B189" s="40"/>
      <c r="C189" s="220" t="s">
        <v>211</v>
      </c>
      <c r="D189" s="220" t="s">
        <v>131</v>
      </c>
      <c r="E189" s="221" t="s">
        <v>409</v>
      </c>
      <c r="F189" s="222" t="s">
        <v>410</v>
      </c>
      <c r="G189" s="223" t="s">
        <v>320</v>
      </c>
      <c r="H189" s="224">
        <v>71</v>
      </c>
      <c r="I189" s="225"/>
      <c r="J189" s="226">
        <f>ROUND(I189*H189,2)</f>
        <v>0</v>
      </c>
      <c r="K189" s="227"/>
      <c r="L189" s="45"/>
      <c r="M189" s="228" t="s">
        <v>1</v>
      </c>
      <c r="N189" s="229" t="s">
        <v>41</v>
      </c>
      <c r="O189" s="92"/>
      <c r="P189" s="230">
        <f>O189*H189</f>
        <v>0</v>
      </c>
      <c r="Q189" s="230">
        <v>0</v>
      </c>
      <c r="R189" s="230">
        <f>Q189*H189</f>
        <v>0</v>
      </c>
      <c r="S189" s="230">
        <v>0.255</v>
      </c>
      <c r="T189" s="231">
        <f>S189*H189</f>
        <v>18.105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2" t="s">
        <v>135</v>
      </c>
      <c r="AT189" s="232" t="s">
        <v>131</v>
      </c>
      <c r="AU189" s="232" t="s">
        <v>86</v>
      </c>
      <c r="AY189" s="18" t="s">
        <v>128</v>
      </c>
      <c r="BE189" s="233">
        <f>IF(N189="základní",J189,0)</f>
        <v>0</v>
      </c>
      <c r="BF189" s="233">
        <f>IF(N189="snížená",J189,0)</f>
        <v>0</v>
      </c>
      <c r="BG189" s="233">
        <f>IF(N189="zákl. přenesená",J189,0)</f>
        <v>0</v>
      </c>
      <c r="BH189" s="233">
        <f>IF(N189="sníž. přenesená",J189,0)</f>
        <v>0</v>
      </c>
      <c r="BI189" s="233">
        <f>IF(N189="nulová",J189,0)</f>
        <v>0</v>
      </c>
      <c r="BJ189" s="18" t="s">
        <v>84</v>
      </c>
      <c r="BK189" s="233">
        <f>ROUND(I189*H189,2)</f>
        <v>0</v>
      </c>
      <c r="BL189" s="18" t="s">
        <v>135</v>
      </c>
      <c r="BM189" s="232" t="s">
        <v>1465</v>
      </c>
    </row>
    <row r="190" s="14" customFormat="1">
      <c r="A190" s="14"/>
      <c r="B190" s="245"/>
      <c r="C190" s="246"/>
      <c r="D190" s="236" t="s">
        <v>137</v>
      </c>
      <c r="E190" s="247" t="s">
        <v>1</v>
      </c>
      <c r="F190" s="248" t="s">
        <v>596</v>
      </c>
      <c r="G190" s="246"/>
      <c r="H190" s="249">
        <v>71</v>
      </c>
      <c r="I190" s="250"/>
      <c r="J190" s="246"/>
      <c r="K190" s="246"/>
      <c r="L190" s="251"/>
      <c r="M190" s="252"/>
      <c r="N190" s="253"/>
      <c r="O190" s="253"/>
      <c r="P190" s="253"/>
      <c r="Q190" s="253"/>
      <c r="R190" s="253"/>
      <c r="S190" s="253"/>
      <c r="T190" s="25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5" t="s">
        <v>137</v>
      </c>
      <c r="AU190" s="255" t="s">
        <v>86</v>
      </c>
      <c r="AV190" s="14" t="s">
        <v>86</v>
      </c>
      <c r="AW190" s="14" t="s">
        <v>32</v>
      </c>
      <c r="AX190" s="14" t="s">
        <v>84</v>
      </c>
      <c r="AY190" s="255" t="s">
        <v>128</v>
      </c>
    </row>
    <row r="191" s="2" customFormat="1" ht="66.75" customHeight="1">
      <c r="A191" s="39"/>
      <c r="B191" s="40"/>
      <c r="C191" s="220" t="s">
        <v>217</v>
      </c>
      <c r="D191" s="220" t="s">
        <v>131</v>
      </c>
      <c r="E191" s="221" t="s">
        <v>1199</v>
      </c>
      <c r="F191" s="222" t="s">
        <v>1200</v>
      </c>
      <c r="G191" s="223" t="s">
        <v>320</v>
      </c>
      <c r="H191" s="224">
        <v>28</v>
      </c>
      <c r="I191" s="225"/>
      <c r="J191" s="226">
        <f>ROUND(I191*H191,2)</f>
        <v>0</v>
      </c>
      <c r="K191" s="227"/>
      <c r="L191" s="45"/>
      <c r="M191" s="228" t="s">
        <v>1</v>
      </c>
      <c r="N191" s="229" t="s">
        <v>41</v>
      </c>
      <c r="O191" s="92"/>
      <c r="P191" s="230">
        <f>O191*H191</f>
        <v>0</v>
      </c>
      <c r="Q191" s="230">
        <v>0</v>
      </c>
      <c r="R191" s="230">
        <f>Q191*H191</f>
        <v>0</v>
      </c>
      <c r="S191" s="230">
        <v>0.32500000000000001</v>
      </c>
      <c r="T191" s="231">
        <f>S191*H191</f>
        <v>9.0999999999999996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2" t="s">
        <v>135</v>
      </c>
      <c r="AT191" s="232" t="s">
        <v>131</v>
      </c>
      <c r="AU191" s="232" t="s">
        <v>86</v>
      </c>
      <c r="AY191" s="18" t="s">
        <v>128</v>
      </c>
      <c r="BE191" s="233">
        <f>IF(N191="základní",J191,0)</f>
        <v>0</v>
      </c>
      <c r="BF191" s="233">
        <f>IF(N191="snížená",J191,0)</f>
        <v>0</v>
      </c>
      <c r="BG191" s="233">
        <f>IF(N191="zákl. přenesená",J191,0)</f>
        <v>0</v>
      </c>
      <c r="BH191" s="233">
        <f>IF(N191="sníž. přenesená",J191,0)</f>
        <v>0</v>
      </c>
      <c r="BI191" s="233">
        <f>IF(N191="nulová",J191,0)</f>
        <v>0</v>
      </c>
      <c r="BJ191" s="18" t="s">
        <v>84</v>
      </c>
      <c r="BK191" s="233">
        <f>ROUND(I191*H191,2)</f>
        <v>0</v>
      </c>
      <c r="BL191" s="18" t="s">
        <v>135</v>
      </c>
      <c r="BM191" s="232" t="s">
        <v>1466</v>
      </c>
    </row>
    <row r="192" s="14" customFormat="1">
      <c r="A192" s="14"/>
      <c r="B192" s="245"/>
      <c r="C192" s="246"/>
      <c r="D192" s="236" t="s">
        <v>137</v>
      </c>
      <c r="E192" s="247" t="s">
        <v>1</v>
      </c>
      <c r="F192" s="248" t="s">
        <v>391</v>
      </c>
      <c r="G192" s="246"/>
      <c r="H192" s="249">
        <v>28</v>
      </c>
      <c r="I192" s="250"/>
      <c r="J192" s="246"/>
      <c r="K192" s="246"/>
      <c r="L192" s="251"/>
      <c r="M192" s="252"/>
      <c r="N192" s="253"/>
      <c r="O192" s="253"/>
      <c r="P192" s="253"/>
      <c r="Q192" s="253"/>
      <c r="R192" s="253"/>
      <c r="S192" s="253"/>
      <c r="T192" s="25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5" t="s">
        <v>137</v>
      </c>
      <c r="AU192" s="255" t="s">
        <v>86</v>
      </c>
      <c r="AV192" s="14" t="s">
        <v>86</v>
      </c>
      <c r="AW192" s="14" t="s">
        <v>32</v>
      </c>
      <c r="AX192" s="14" t="s">
        <v>84</v>
      </c>
      <c r="AY192" s="255" t="s">
        <v>128</v>
      </c>
    </row>
    <row r="193" s="2" customFormat="1" ht="49.05" customHeight="1">
      <c r="A193" s="39"/>
      <c r="B193" s="40"/>
      <c r="C193" s="220" t="s">
        <v>223</v>
      </c>
      <c r="D193" s="220" t="s">
        <v>131</v>
      </c>
      <c r="E193" s="221" t="s">
        <v>438</v>
      </c>
      <c r="F193" s="222" t="s">
        <v>439</v>
      </c>
      <c r="G193" s="223" t="s">
        <v>320</v>
      </c>
      <c r="H193" s="224">
        <v>15</v>
      </c>
      <c r="I193" s="225"/>
      <c r="J193" s="226">
        <f>ROUND(I193*H193,2)</f>
        <v>0</v>
      </c>
      <c r="K193" s="227"/>
      <c r="L193" s="45"/>
      <c r="M193" s="228" t="s">
        <v>1</v>
      </c>
      <c r="N193" s="229" t="s">
        <v>41</v>
      </c>
      <c r="O193" s="92"/>
      <c r="P193" s="230">
        <f>O193*H193</f>
        <v>0</v>
      </c>
      <c r="Q193" s="230">
        <v>5.0000000000000002E-05</v>
      </c>
      <c r="R193" s="230">
        <f>Q193*H193</f>
        <v>0.00075000000000000002</v>
      </c>
      <c r="S193" s="230">
        <v>0.128</v>
      </c>
      <c r="T193" s="231">
        <f>S193*H193</f>
        <v>1.9199999999999999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2" t="s">
        <v>135</v>
      </c>
      <c r="AT193" s="232" t="s">
        <v>131</v>
      </c>
      <c r="AU193" s="232" t="s">
        <v>86</v>
      </c>
      <c r="AY193" s="18" t="s">
        <v>128</v>
      </c>
      <c r="BE193" s="233">
        <f>IF(N193="základní",J193,0)</f>
        <v>0</v>
      </c>
      <c r="BF193" s="233">
        <f>IF(N193="snížená",J193,0)</f>
        <v>0</v>
      </c>
      <c r="BG193" s="233">
        <f>IF(N193="zákl. přenesená",J193,0)</f>
        <v>0</v>
      </c>
      <c r="BH193" s="233">
        <f>IF(N193="sníž. přenesená",J193,0)</f>
        <v>0</v>
      </c>
      <c r="BI193" s="233">
        <f>IF(N193="nulová",J193,0)</f>
        <v>0</v>
      </c>
      <c r="BJ193" s="18" t="s">
        <v>84</v>
      </c>
      <c r="BK193" s="233">
        <f>ROUND(I193*H193,2)</f>
        <v>0</v>
      </c>
      <c r="BL193" s="18" t="s">
        <v>135</v>
      </c>
      <c r="BM193" s="232" t="s">
        <v>1467</v>
      </c>
    </row>
    <row r="194" s="14" customFormat="1">
      <c r="A194" s="14"/>
      <c r="B194" s="245"/>
      <c r="C194" s="246"/>
      <c r="D194" s="236" t="s">
        <v>137</v>
      </c>
      <c r="E194" s="247" t="s">
        <v>1</v>
      </c>
      <c r="F194" s="248" t="s">
        <v>217</v>
      </c>
      <c r="G194" s="246"/>
      <c r="H194" s="249">
        <v>15</v>
      </c>
      <c r="I194" s="250"/>
      <c r="J194" s="246"/>
      <c r="K194" s="246"/>
      <c r="L194" s="251"/>
      <c r="M194" s="252"/>
      <c r="N194" s="253"/>
      <c r="O194" s="253"/>
      <c r="P194" s="253"/>
      <c r="Q194" s="253"/>
      <c r="R194" s="253"/>
      <c r="S194" s="253"/>
      <c r="T194" s="25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5" t="s">
        <v>137</v>
      </c>
      <c r="AU194" s="255" t="s">
        <v>86</v>
      </c>
      <c r="AV194" s="14" t="s">
        <v>86</v>
      </c>
      <c r="AW194" s="14" t="s">
        <v>32</v>
      </c>
      <c r="AX194" s="14" t="s">
        <v>84</v>
      </c>
      <c r="AY194" s="255" t="s">
        <v>128</v>
      </c>
    </row>
    <row r="195" s="2" customFormat="1" ht="55.5" customHeight="1">
      <c r="A195" s="39"/>
      <c r="B195" s="40"/>
      <c r="C195" s="220" t="s">
        <v>339</v>
      </c>
      <c r="D195" s="220" t="s">
        <v>131</v>
      </c>
      <c r="E195" s="221" t="s">
        <v>442</v>
      </c>
      <c r="F195" s="222" t="s">
        <v>443</v>
      </c>
      <c r="G195" s="223" t="s">
        <v>320</v>
      </c>
      <c r="H195" s="224">
        <v>240</v>
      </c>
      <c r="I195" s="225"/>
      <c r="J195" s="226">
        <f>ROUND(I195*H195,2)</f>
        <v>0</v>
      </c>
      <c r="K195" s="227"/>
      <c r="L195" s="45"/>
      <c r="M195" s="228" t="s">
        <v>1</v>
      </c>
      <c r="N195" s="229" t="s">
        <v>41</v>
      </c>
      <c r="O195" s="92"/>
      <c r="P195" s="230">
        <f>O195*H195</f>
        <v>0</v>
      </c>
      <c r="Q195" s="230">
        <v>0.00024000000000000001</v>
      </c>
      <c r="R195" s="230">
        <f>Q195*H195</f>
        <v>0.057599999999999998</v>
      </c>
      <c r="S195" s="230">
        <v>0.51200000000000001</v>
      </c>
      <c r="T195" s="231">
        <f>S195*H195</f>
        <v>122.88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2" t="s">
        <v>135</v>
      </c>
      <c r="AT195" s="232" t="s">
        <v>131</v>
      </c>
      <c r="AU195" s="232" t="s">
        <v>86</v>
      </c>
      <c r="AY195" s="18" t="s">
        <v>128</v>
      </c>
      <c r="BE195" s="233">
        <f>IF(N195="základní",J195,0)</f>
        <v>0</v>
      </c>
      <c r="BF195" s="233">
        <f>IF(N195="snížená",J195,0)</f>
        <v>0</v>
      </c>
      <c r="BG195" s="233">
        <f>IF(N195="zákl. přenesená",J195,0)</f>
        <v>0</v>
      </c>
      <c r="BH195" s="233">
        <f>IF(N195="sníž. přenesená",J195,0)</f>
        <v>0</v>
      </c>
      <c r="BI195" s="233">
        <f>IF(N195="nulová",J195,0)</f>
        <v>0</v>
      </c>
      <c r="BJ195" s="18" t="s">
        <v>84</v>
      </c>
      <c r="BK195" s="233">
        <f>ROUND(I195*H195,2)</f>
        <v>0</v>
      </c>
      <c r="BL195" s="18" t="s">
        <v>135</v>
      </c>
      <c r="BM195" s="232" t="s">
        <v>1468</v>
      </c>
    </row>
    <row r="196" s="13" customFormat="1">
      <c r="A196" s="13"/>
      <c r="B196" s="234"/>
      <c r="C196" s="235"/>
      <c r="D196" s="236" t="s">
        <v>137</v>
      </c>
      <c r="E196" s="237" t="s">
        <v>1</v>
      </c>
      <c r="F196" s="238" t="s">
        <v>445</v>
      </c>
      <c r="G196" s="235"/>
      <c r="H196" s="237" t="s">
        <v>1</v>
      </c>
      <c r="I196" s="239"/>
      <c r="J196" s="235"/>
      <c r="K196" s="235"/>
      <c r="L196" s="240"/>
      <c r="M196" s="241"/>
      <c r="N196" s="242"/>
      <c r="O196" s="242"/>
      <c r="P196" s="242"/>
      <c r="Q196" s="242"/>
      <c r="R196" s="242"/>
      <c r="S196" s="242"/>
      <c r="T196" s="24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4" t="s">
        <v>137</v>
      </c>
      <c r="AU196" s="244" t="s">
        <v>86</v>
      </c>
      <c r="AV196" s="13" t="s">
        <v>84</v>
      </c>
      <c r="AW196" s="13" t="s">
        <v>32</v>
      </c>
      <c r="AX196" s="13" t="s">
        <v>76</v>
      </c>
      <c r="AY196" s="244" t="s">
        <v>128</v>
      </c>
    </row>
    <row r="197" s="14" customFormat="1">
      <c r="A197" s="14"/>
      <c r="B197" s="245"/>
      <c r="C197" s="246"/>
      <c r="D197" s="236" t="s">
        <v>137</v>
      </c>
      <c r="E197" s="247" t="s">
        <v>1</v>
      </c>
      <c r="F197" s="248" t="s">
        <v>334</v>
      </c>
      <c r="G197" s="246"/>
      <c r="H197" s="249">
        <v>240</v>
      </c>
      <c r="I197" s="250"/>
      <c r="J197" s="246"/>
      <c r="K197" s="246"/>
      <c r="L197" s="251"/>
      <c r="M197" s="252"/>
      <c r="N197" s="253"/>
      <c r="O197" s="253"/>
      <c r="P197" s="253"/>
      <c r="Q197" s="253"/>
      <c r="R197" s="253"/>
      <c r="S197" s="253"/>
      <c r="T197" s="25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5" t="s">
        <v>137</v>
      </c>
      <c r="AU197" s="255" t="s">
        <v>86</v>
      </c>
      <c r="AV197" s="14" t="s">
        <v>86</v>
      </c>
      <c r="AW197" s="14" t="s">
        <v>32</v>
      </c>
      <c r="AX197" s="14" t="s">
        <v>84</v>
      </c>
      <c r="AY197" s="255" t="s">
        <v>128</v>
      </c>
    </row>
    <row r="198" s="2" customFormat="1" ht="66.75" customHeight="1">
      <c r="A198" s="39"/>
      <c r="B198" s="40"/>
      <c r="C198" s="220" t="s">
        <v>344</v>
      </c>
      <c r="D198" s="220" t="s">
        <v>131</v>
      </c>
      <c r="E198" s="221" t="s">
        <v>423</v>
      </c>
      <c r="F198" s="222" t="s">
        <v>424</v>
      </c>
      <c r="G198" s="223" t="s">
        <v>320</v>
      </c>
      <c r="H198" s="224">
        <v>99</v>
      </c>
      <c r="I198" s="225"/>
      <c r="J198" s="226">
        <f>ROUND(I198*H198,2)</f>
        <v>0</v>
      </c>
      <c r="K198" s="227"/>
      <c r="L198" s="45"/>
      <c r="M198" s="228" t="s">
        <v>1</v>
      </c>
      <c r="N198" s="229" t="s">
        <v>41</v>
      </c>
      <c r="O198" s="92"/>
      <c r="P198" s="230">
        <f>O198*H198</f>
        <v>0</v>
      </c>
      <c r="Q198" s="230">
        <v>0</v>
      </c>
      <c r="R198" s="230">
        <f>Q198*H198</f>
        <v>0</v>
      </c>
      <c r="S198" s="230">
        <v>0.28999999999999998</v>
      </c>
      <c r="T198" s="231">
        <f>S198*H198</f>
        <v>28.709999999999997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2" t="s">
        <v>135</v>
      </c>
      <c r="AT198" s="232" t="s">
        <v>131</v>
      </c>
      <c r="AU198" s="232" t="s">
        <v>86</v>
      </c>
      <c r="AY198" s="18" t="s">
        <v>128</v>
      </c>
      <c r="BE198" s="233">
        <f>IF(N198="základní",J198,0)</f>
        <v>0</v>
      </c>
      <c r="BF198" s="233">
        <f>IF(N198="snížená",J198,0)</f>
        <v>0</v>
      </c>
      <c r="BG198" s="233">
        <f>IF(N198="zákl. přenesená",J198,0)</f>
        <v>0</v>
      </c>
      <c r="BH198" s="233">
        <f>IF(N198="sníž. přenesená",J198,0)</f>
        <v>0</v>
      </c>
      <c r="BI198" s="233">
        <f>IF(N198="nulová",J198,0)</f>
        <v>0</v>
      </c>
      <c r="BJ198" s="18" t="s">
        <v>84</v>
      </c>
      <c r="BK198" s="233">
        <f>ROUND(I198*H198,2)</f>
        <v>0</v>
      </c>
      <c r="BL198" s="18" t="s">
        <v>135</v>
      </c>
      <c r="BM198" s="232" t="s">
        <v>1469</v>
      </c>
    </row>
    <row r="199" s="14" customFormat="1">
      <c r="A199" s="14"/>
      <c r="B199" s="245"/>
      <c r="C199" s="246"/>
      <c r="D199" s="236" t="s">
        <v>137</v>
      </c>
      <c r="E199" s="247" t="s">
        <v>1</v>
      </c>
      <c r="F199" s="248" t="s">
        <v>1470</v>
      </c>
      <c r="G199" s="246"/>
      <c r="H199" s="249">
        <v>99</v>
      </c>
      <c r="I199" s="250"/>
      <c r="J199" s="246"/>
      <c r="K199" s="246"/>
      <c r="L199" s="251"/>
      <c r="M199" s="252"/>
      <c r="N199" s="253"/>
      <c r="O199" s="253"/>
      <c r="P199" s="253"/>
      <c r="Q199" s="253"/>
      <c r="R199" s="253"/>
      <c r="S199" s="253"/>
      <c r="T199" s="25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5" t="s">
        <v>137</v>
      </c>
      <c r="AU199" s="255" t="s">
        <v>86</v>
      </c>
      <c r="AV199" s="14" t="s">
        <v>86</v>
      </c>
      <c r="AW199" s="14" t="s">
        <v>32</v>
      </c>
      <c r="AX199" s="14" t="s">
        <v>84</v>
      </c>
      <c r="AY199" s="255" t="s">
        <v>128</v>
      </c>
    </row>
    <row r="200" s="2" customFormat="1" ht="66.75" customHeight="1">
      <c r="A200" s="39"/>
      <c r="B200" s="40"/>
      <c r="C200" s="220" t="s">
        <v>349</v>
      </c>
      <c r="D200" s="220" t="s">
        <v>131</v>
      </c>
      <c r="E200" s="221" t="s">
        <v>428</v>
      </c>
      <c r="F200" s="222" t="s">
        <v>429</v>
      </c>
      <c r="G200" s="223" t="s">
        <v>320</v>
      </c>
      <c r="H200" s="224">
        <v>240</v>
      </c>
      <c r="I200" s="225"/>
      <c r="J200" s="226">
        <f>ROUND(I200*H200,2)</f>
        <v>0</v>
      </c>
      <c r="K200" s="227"/>
      <c r="L200" s="45"/>
      <c r="M200" s="228" t="s">
        <v>1</v>
      </c>
      <c r="N200" s="229" t="s">
        <v>41</v>
      </c>
      <c r="O200" s="92"/>
      <c r="P200" s="230">
        <f>O200*H200</f>
        <v>0</v>
      </c>
      <c r="Q200" s="230">
        <v>0</v>
      </c>
      <c r="R200" s="230">
        <f>Q200*H200</f>
        <v>0</v>
      </c>
      <c r="S200" s="230">
        <v>0.44</v>
      </c>
      <c r="T200" s="231">
        <f>S200*H200</f>
        <v>105.59999999999999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2" t="s">
        <v>135</v>
      </c>
      <c r="AT200" s="232" t="s">
        <v>131</v>
      </c>
      <c r="AU200" s="232" t="s">
        <v>86</v>
      </c>
      <c r="AY200" s="18" t="s">
        <v>128</v>
      </c>
      <c r="BE200" s="233">
        <f>IF(N200="základní",J200,0)</f>
        <v>0</v>
      </c>
      <c r="BF200" s="233">
        <f>IF(N200="snížená",J200,0)</f>
        <v>0</v>
      </c>
      <c r="BG200" s="233">
        <f>IF(N200="zákl. přenesená",J200,0)</f>
        <v>0</v>
      </c>
      <c r="BH200" s="233">
        <f>IF(N200="sníž. přenesená",J200,0)</f>
        <v>0</v>
      </c>
      <c r="BI200" s="233">
        <f>IF(N200="nulová",J200,0)</f>
        <v>0</v>
      </c>
      <c r="BJ200" s="18" t="s">
        <v>84</v>
      </c>
      <c r="BK200" s="233">
        <f>ROUND(I200*H200,2)</f>
        <v>0</v>
      </c>
      <c r="BL200" s="18" t="s">
        <v>135</v>
      </c>
      <c r="BM200" s="232" t="s">
        <v>1471</v>
      </c>
    </row>
    <row r="201" s="14" customFormat="1">
      <c r="A201" s="14"/>
      <c r="B201" s="245"/>
      <c r="C201" s="246"/>
      <c r="D201" s="236" t="s">
        <v>137</v>
      </c>
      <c r="E201" s="247" t="s">
        <v>1</v>
      </c>
      <c r="F201" s="248" t="s">
        <v>334</v>
      </c>
      <c r="G201" s="246"/>
      <c r="H201" s="249">
        <v>240</v>
      </c>
      <c r="I201" s="250"/>
      <c r="J201" s="246"/>
      <c r="K201" s="246"/>
      <c r="L201" s="251"/>
      <c r="M201" s="252"/>
      <c r="N201" s="253"/>
      <c r="O201" s="253"/>
      <c r="P201" s="253"/>
      <c r="Q201" s="253"/>
      <c r="R201" s="253"/>
      <c r="S201" s="253"/>
      <c r="T201" s="25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5" t="s">
        <v>137</v>
      </c>
      <c r="AU201" s="255" t="s">
        <v>86</v>
      </c>
      <c r="AV201" s="14" t="s">
        <v>86</v>
      </c>
      <c r="AW201" s="14" t="s">
        <v>32</v>
      </c>
      <c r="AX201" s="14" t="s">
        <v>84</v>
      </c>
      <c r="AY201" s="255" t="s">
        <v>128</v>
      </c>
    </row>
    <row r="202" s="2" customFormat="1" ht="49.05" customHeight="1">
      <c r="A202" s="39"/>
      <c r="B202" s="40"/>
      <c r="C202" s="220" t="s">
        <v>355</v>
      </c>
      <c r="D202" s="220" t="s">
        <v>131</v>
      </c>
      <c r="E202" s="221" t="s">
        <v>447</v>
      </c>
      <c r="F202" s="222" t="s">
        <v>448</v>
      </c>
      <c r="G202" s="223" t="s">
        <v>449</v>
      </c>
      <c r="H202" s="224">
        <v>211</v>
      </c>
      <c r="I202" s="225"/>
      <c r="J202" s="226">
        <f>ROUND(I202*H202,2)</f>
        <v>0</v>
      </c>
      <c r="K202" s="227"/>
      <c r="L202" s="45"/>
      <c r="M202" s="228" t="s">
        <v>1</v>
      </c>
      <c r="N202" s="229" t="s">
        <v>41</v>
      </c>
      <c r="O202" s="92"/>
      <c r="P202" s="230">
        <f>O202*H202</f>
        <v>0</v>
      </c>
      <c r="Q202" s="230">
        <v>0</v>
      </c>
      <c r="R202" s="230">
        <f>Q202*H202</f>
        <v>0</v>
      </c>
      <c r="S202" s="230">
        <v>0.20499999999999999</v>
      </c>
      <c r="T202" s="231">
        <f>S202*H202</f>
        <v>43.254999999999995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2" t="s">
        <v>135</v>
      </c>
      <c r="AT202" s="232" t="s">
        <v>131</v>
      </c>
      <c r="AU202" s="232" t="s">
        <v>86</v>
      </c>
      <c r="AY202" s="18" t="s">
        <v>128</v>
      </c>
      <c r="BE202" s="233">
        <f>IF(N202="základní",J202,0)</f>
        <v>0</v>
      </c>
      <c r="BF202" s="233">
        <f>IF(N202="snížená",J202,0)</f>
        <v>0</v>
      </c>
      <c r="BG202" s="233">
        <f>IF(N202="zákl. přenesená",J202,0)</f>
        <v>0</v>
      </c>
      <c r="BH202" s="233">
        <f>IF(N202="sníž. přenesená",J202,0)</f>
        <v>0</v>
      </c>
      <c r="BI202" s="233">
        <f>IF(N202="nulová",J202,0)</f>
        <v>0</v>
      </c>
      <c r="BJ202" s="18" t="s">
        <v>84</v>
      </c>
      <c r="BK202" s="233">
        <f>ROUND(I202*H202,2)</f>
        <v>0</v>
      </c>
      <c r="BL202" s="18" t="s">
        <v>135</v>
      </c>
      <c r="BM202" s="232" t="s">
        <v>1472</v>
      </c>
    </row>
    <row r="203" s="14" customFormat="1">
      <c r="A203" s="14"/>
      <c r="B203" s="245"/>
      <c r="C203" s="246"/>
      <c r="D203" s="236" t="s">
        <v>137</v>
      </c>
      <c r="E203" s="247" t="s">
        <v>1</v>
      </c>
      <c r="F203" s="248" t="s">
        <v>1473</v>
      </c>
      <c r="G203" s="246"/>
      <c r="H203" s="249">
        <v>211</v>
      </c>
      <c r="I203" s="250"/>
      <c r="J203" s="246"/>
      <c r="K203" s="246"/>
      <c r="L203" s="251"/>
      <c r="M203" s="252"/>
      <c r="N203" s="253"/>
      <c r="O203" s="253"/>
      <c r="P203" s="253"/>
      <c r="Q203" s="253"/>
      <c r="R203" s="253"/>
      <c r="S203" s="253"/>
      <c r="T203" s="25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5" t="s">
        <v>137</v>
      </c>
      <c r="AU203" s="255" t="s">
        <v>86</v>
      </c>
      <c r="AV203" s="14" t="s">
        <v>86</v>
      </c>
      <c r="AW203" s="14" t="s">
        <v>32</v>
      </c>
      <c r="AX203" s="14" t="s">
        <v>84</v>
      </c>
      <c r="AY203" s="255" t="s">
        <v>128</v>
      </c>
    </row>
    <row r="204" s="2" customFormat="1" ht="55.5" customHeight="1">
      <c r="A204" s="39"/>
      <c r="B204" s="40"/>
      <c r="C204" s="220" t="s">
        <v>7</v>
      </c>
      <c r="D204" s="220" t="s">
        <v>131</v>
      </c>
      <c r="E204" s="221" t="s">
        <v>1474</v>
      </c>
      <c r="F204" s="222" t="s">
        <v>1475</v>
      </c>
      <c r="G204" s="223" t="s">
        <v>249</v>
      </c>
      <c r="H204" s="224">
        <v>1.2</v>
      </c>
      <c r="I204" s="225"/>
      <c r="J204" s="226">
        <f>ROUND(I204*H204,2)</f>
        <v>0</v>
      </c>
      <c r="K204" s="227"/>
      <c r="L204" s="45"/>
      <c r="M204" s="228" t="s">
        <v>1</v>
      </c>
      <c r="N204" s="229" t="s">
        <v>41</v>
      </c>
      <c r="O204" s="92"/>
      <c r="P204" s="230">
        <f>O204*H204</f>
        <v>0</v>
      </c>
      <c r="Q204" s="230">
        <v>0</v>
      </c>
      <c r="R204" s="230">
        <f>Q204*H204</f>
        <v>0</v>
      </c>
      <c r="S204" s="230">
        <v>0</v>
      </c>
      <c r="T204" s="231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2" t="s">
        <v>135</v>
      </c>
      <c r="AT204" s="232" t="s">
        <v>131</v>
      </c>
      <c r="AU204" s="232" t="s">
        <v>86</v>
      </c>
      <c r="AY204" s="18" t="s">
        <v>128</v>
      </c>
      <c r="BE204" s="233">
        <f>IF(N204="základní",J204,0)</f>
        <v>0</v>
      </c>
      <c r="BF204" s="233">
        <f>IF(N204="snížená",J204,0)</f>
        <v>0</v>
      </c>
      <c r="BG204" s="233">
        <f>IF(N204="zákl. přenesená",J204,0)</f>
        <v>0</v>
      </c>
      <c r="BH204" s="233">
        <f>IF(N204="sníž. přenesená",J204,0)</f>
        <v>0</v>
      </c>
      <c r="BI204" s="233">
        <f>IF(N204="nulová",J204,0)</f>
        <v>0</v>
      </c>
      <c r="BJ204" s="18" t="s">
        <v>84</v>
      </c>
      <c r="BK204" s="233">
        <f>ROUND(I204*H204,2)</f>
        <v>0</v>
      </c>
      <c r="BL204" s="18" t="s">
        <v>135</v>
      </c>
      <c r="BM204" s="232" t="s">
        <v>1476</v>
      </c>
    </row>
    <row r="205" s="13" customFormat="1">
      <c r="A205" s="13"/>
      <c r="B205" s="234"/>
      <c r="C205" s="235"/>
      <c r="D205" s="236" t="s">
        <v>137</v>
      </c>
      <c r="E205" s="237" t="s">
        <v>1</v>
      </c>
      <c r="F205" s="238" t="s">
        <v>1477</v>
      </c>
      <c r="G205" s="235"/>
      <c r="H205" s="237" t="s">
        <v>1</v>
      </c>
      <c r="I205" s="239"/>
      <c r="J205" s="235"/>
      <c r="K205" s="235"/>
      <c r="L205" s="240"/>
      <c r="M205" s="241"/>
      <c r="N205" s="242"/>
      <c r="O205" s="242"/>
      <c r="P205" s="242"/>
      <c r="Q205" s="242"/>
      <c r="R205" s="242"/>
      <c r="S205" s="242"/>
      <c r="T205" s="24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4" t="s">
        <v>137</v>
      </c>
      <c r="AU205" s="244" t="s">
        <v>86</v>
      </c>
      <c r="AV205" s="13" t="s">
        <v>84</v>
      </c>
      <c r="AW205" s="13" t="s">
        <v>32</v>
      </c>
      <c r="AX205" s="13" t="s">
        <v>76</v>
      </c>
      <c r="AY205" s="244" t="s">
        <v>128</v>
      </c>
    </row>
    <row r="206" s="14" customFormat="1">
      <c r="A206" s="14"/>
      <c r="B206" s="245"/>
      <c r="C206" s="246"/>
      <c r="D206" s="236" t="s">
        <v>137</v>
      </c>
      <c r="E206" s="247" t="s">
        <v>1</v>
      </c>
      <c r="F206" s="248" t="s">
        <v>1478</v>
      </c>
      <c r="G206" s="246"/>
      <c r="H206" s="249">
        <v>1.2</v>
      </c>
      <c r="I206" s="250"/>
      <c r="J206" s="246"/>
      <c r="K206" s="246"/>
      <c r="L206" s="251"/>
      <c r="M206" s="252"/>
      <c r="N206" s="253"/>
      <c r="O206" s="253"/>
      <c r="P206" s="253"/>
      <c r="Q206" s="253"/>
      <c r="R206" s="253"/>
      <c r="S206" s="253"/>
      <c r="T206" s="25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5" t="s">
        <v>137</v>
      </c>
      <c r="AU206" s="255" t="s">
        <v>86</v>
      </c>
      <c r="AV206" s="14" t="s">
        <v>86</v>
      </c>
      <c r="AW206" s="14" t="s">
        <v>32</v>
      </c>
      <c r="AX206" s="14" t="s">
        <v>84</v>
      </c>
      <c r="AY206" s="255" t="s">
        <v>128</v>
      </c>
    </row>
    <row r="207" s="2" customFormat="1" ht="24.15" customHeight="1">
      <c r="A207" s="39"/>
      <c r="B207" s="40"/>
      <c r="C207" s="220" t="s">
        <v>364</v>
      </c>
      <c r="D207" s="220" t="s">
        <v>131</v>
      </c>
      <c r="E207" s="221" t="s">
        <v>465</v>
      </c>
      <c r="F207" s="222" t="s">
        <v>466</v>
      </c>
      <c r="G207" s="223" t="s">
        <v>449</v>
      </c>
      <c r="H207" s="224">
        <v>28</v>
      </c>
      <c r="I207" s="225"/>
      <c r="J207" s="226">
        <f>ROUND(I207*H207,2)</f>
        <v>0</v>
      </c>
      <c r="K207" s="227"/>
      <c r="L207" s="45"/>
      <c r="M207" s="228" t="s">
        <v>1</v>
      </c>
      <c r="N207" s="229" t="s">
        <v>41</v>
      </c>
      <c r="O207" s="92"/>
      <c r="P207" s="230">
        <f>O207*H207</f>
        <v>0</v>
      </c>
      <c r="Q207" s="230">
        <v>0</v>
      </c>
      <c r="R207" s="230">
        <f>Q207*H207</f>
        <v>0</v>
      </c>
      <c r="S207" s="230">
        <v>0</v>
      </c>
      <c r="T207" s="231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2" t="s">
        <v>135</v>
      </c>
      <c r="AT207" s="232" t="s">
        <v>131</v>
      </c>
      <c r="AU207" s="232" t="s">
        <v>86</v>
      </c>
      <c r="AY207" s="18" t="s">
        <v>128</v>
      </c>
      <c r="BE207" s="233">
        <f>IF(N207="základní",J207,0)</f>
        <v>0</v>
      </c>
      <c r="BF207" s="233">
        <f>IF(N207="snížená",J207,0)</f>
        <v>0</v>
      </c>
      <c r="BG207" s="233">
        <f>IF(N207="zákl. přenesená",J207,0)</f>
        <v>0</v>
      </c>
      <c r="BH207" s="233">
        <f>IF(N207="sníž. přenesená",J207,0)</f>
        <v>0</v>
      </c>
      <c r="BI207" s="233">
        <f>IF(N207="nulová",J207,0)</f>
        <v>0</v>
      </c>
      <c r="BJ207" s="18" t="s">
        <v>84</v>
      </c>
      <c r="BK207" s="233">
        <f>ROUND(I207*H207,2)</f>
        <v>0</v>
      </c>
      <c r="BL207" s="18" t="s">
        <v>135</v>
      </c>
      <c r="BM207" s="232" t="s">
        <v>1479</v>
      </c>
    </row>
    <row r="208" s="14" customFormat="1">
      <c r="A208" s="14"/>
      <c r="B208" s="245"/>
      <c r="C208" s="246"/>
      <c r="D208" s="236" t="s">
        <v>137</v>
      </c>
      <c r="E208" s="247" t="s">
        <v>1</v>
      </c>
      <c r="F208" s="248" t="s">
        <v>1480</v>
      </c>
      <c r="G208" s="246"/>
      <c r="H208" s="249">
        <v>28</v>
      </c>
      <c r="I208" s="250"/>
      <c r="J208" s="246"/>
      <c r="K208" s="246"/>
      <c r="L208" s="251"/>
      <c r="M208" s="252"/>
      <c r="N208" s="253"/>
      <c r="O208" s="253"/>
      <c r="P208" s="253"/>
      <c r="Q208" s="253"/>
      <c r="R208" s="253"/>
      <c r="S208" s="253"/>
      <c r="T208" s="25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5" t="s">
        <v>137</v>
      </c>
      <c r="AU208" s="255" t="s">
        <v>86</v>
      </c>
      <c r="AV208" s="14" t="s">
        <v>86</v>
      </c>
      <c r="AW208" s="14" t="s">
        <v>32</v>
      </c>
      <c r="AX208" s="14" t="s">
        <v>84</v>
      </c>
      <c r="AY208" s="255" t="s">
        <v>128</v>
      </c>
    </row>
    <row r="209" s="2" customFormat="1" ht="24.15" customHeight="1">
      <c r="A209" s="39"/>
      <c r="B209" s="40"/>
      <c r="C209" s="220" t="s">
        <v>369</v>
      </c>
      <c r="D209" s="220" t="s">
        <v>131</v>
      </c>
      <c r="E209" s="221" t="s">
        <v>470</v>
      </c>
      <c r="F209" s="222" t="s">
        <v>471</v>
      </c>
      <c r="G209" s="223" t="s">
        <v>449</v>
      </c>
      <c r="H209" s="224">
        <v>28</v>
      </c>
      <c r="I209" s="225"/>
      <c r="J209" s="226">
        <f>ROUND(I209*H209,2)</f>
        <v>0</v>
      </c>
      <c r="K209" s="227"/>
      <c r="L209" s="45"/>
      <c r="M209" s="228" t="s">
        <v>1</v>
      </c>
      <c r="N209" s="229" t="s">
        <v>41</v>
      </c>
      <c r="O209" s="92"/>
      <c r="P209" s="230">
        <f>O209*H209</f>
        <v>0</v>
      </c>
      <c r="Q209" s="230">
        <v>3.0000000000000001E-05</v>
      </c>
      <c r="R209" s="230">
        <f>Q209*H209</f>
        <v>0.00084000000000000003</v>
      </c>
      <c r="S209" s="230">
        <v>0</v>
      </c>
      <c r="T209" s="231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2" t="s">
        <v>135</v>
      </c>
      <c r="AT209" s="232" t="s">
        <v>131</v>
      </c>
      <c r="AU209" s="232" t="s">
        <v>86</v>
      </c>
      <c r="AY209" s="18" t="s">
        <v>128</v>
      </c>
      <c r="BE209" s="233">
        <f>IF(N209="základní",J209,0)</f>
        <v>0</v>
      </c>
      <c r="BF209" s="233">
        <f>IF(N209="snížená",J209,0)</f>
        <v>0</v>
      </c>
      <c r="BG209" s="233">
        <f>IF(N209="zákl. přenesená",J209,0)</f>
        <v>0</v>
      </c>
      <c r="BH209" s="233">
        <f>IF(N209="sníž. přenesená",J209,0)</f>
        <v>0</v>
      </c>
      <c r="BI209" s="233">
        <f>IF(N209="nulová",J209,0)</f>
        <v>0</v>
      </c>
      <c r="BJ209" s="18" t="s">
        <v>84</v>
      </c>
      <c r="BK209" s="233">
        <f>ROUND(I209*H209,2)</f>
        <v>0</v>
      </c>
      <c r="BL209" s="18" t="s">
        <v>135</v>
      </c>
      <c r="BM209" s="232" t="s">
        <v>1481</v>
      </c>
    </row>
    <row r="210" s="14" customFormat="1">
      <c r="A210" s="14"/>
      <c r="B210" s="245"/>
      <c r="C210" s="246"/>
      <c r="D210" s="236" t="s">
        <v>137</v>
      </c>
      <c r="E210" s="247" t="s">
        <v>1</v>
      </c>
      <c r="F210" s="248" t="s">
        <v>391</v>
      </c>
      <c r="G210" s="246"/>
      <c r="H210" s="249">
        <v>28</v>
      </c>
      <c r="I210" s="250"/>
      <c r="J210" s="246"/>
      <c r="K210" s="246"/>
      <c r="L210" s="251"/>
      <c r="M210" s="252"/>
      <c r="N210" s="253"/>
      <c r="O210" s="253"/>
      <c r="P210" s="253"/>
      <c r="Q210" s="253"/>
      <c r="R210" s="253"/>
      <c r="S210" s="253"/>
      <c r="T210" s="25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5" t="s">
        <v>137</v>
      </c>
      <c r="AU210" s="255" t="s">
        <v>86</v>
      </c>
      <c r="AV210" s="14" t="s">
        <v>86</v>
      </c>
      <c r="AW210" s="14" t="s">
        <v>32</v>
      </c>
      <c r="AX210" s="14" t="s">
        <v>84</v>
      </c>
      <c r="AY210" s="255" t="s">
        <v>128</v>
      </c>
    </row>
    <row r="211" s="2" customFormat="1" ht="78" customHeight="1">
      <c r="A211" s="39"/>
      <c r="B211" s="40"/>
      <c r="C211" s="220" t="s">
        <v>373</v>
      </c>
      <c r="D211" s="220" t="s">
        <v>131</v>
      </c>
      <c r="E211" s="221" t="s">
        <v>1482</v>
      </c>
      <c r="F211" s="222" t="s">
        <v>1483</v>
      </c>
      <c r="G211" s="223" t="s">
        <v>449</v>
      </c>
      <c r="H211" s="224">
        <v>30</v>
      </c>
      <c r="I211" s="225"/>
      <c r="J211" s="226">
        <f>ROUND(I211*H211,2)</f>
        <v>0</v>
      </c>
      <c r="K211" s="227"/>
      <c r="L211" s="45"/>
      <c r="M211" s="228" t="s">
        <v>1</v>
      </c>
      <c r="N211" s="229" t="s">
        <v>41</v>
      </c>
      <c r="O211" s="92"/>
      <c r="P211" s="230">
        <f>O211*H211</f>
        <v>0</v>
      </c>
      <c r="Q211" s="230">
        <v>0</v>
      </c>
      <c r="R211" s="230">
        <f>Q211*H211</f>
        <v>0</v>
      </c>
      <c r="S211" s="230">
        <v>0.035000000000000003</v>
      </c>
      <c r="T211" s="231">
        <f>S211*H211</f>
        <v>1.05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2" t="s">
        <v>135</v>
      </c>
      <c r="AT211" s="232" t="s">
        <v>131</v>
      </c>
      <c r="AU211" s="232" t="s">
        <v>86</v>
      </c>
      <c r="AY211" s="18" t="s">
        <v>128</v>
      </c>
      <c r="BE211" s="233">
        <f>IF(N211="základní",J211,0)</f>
        <v>0</v>
      </c>
      <c r="BF211" s="233">
        <f>IF(N211="snížená",J211,0)</f>
        <v>0</v>
      </c>
      <c r="BG211" s="233">
        <f>IF(N211="zákl. přenesená",J211,0)</f>
        <v>0</v>
      </c>
      <c r="BH211" s="233">
        <f>IF(N211="sníž. přenesená",J211,0)</f>
        <v>0</v>
      </c>
      <c r="BI211" s="233">
        <f>IF(N211="nulová",J211,0)</f>
        <v>0</v>
      </c>
      <c r="BJ211" s="18" t="s">
        <v>84</v>
      </c>
      <c r="BK211" s="233">
        <f>ROUND(I211*H211,2)</f>
        <v>0</v>
      </c>
      <c r="BL211" s="18" t="s">
        <v>135</v>
      </c>
      <c r="BM211" s="232" t="s">
        <v>1484</v>
      </c>
    </row>
    <row r="212" s="13" customFormat="1">
      <c r="A212" s="13"/>
      <c r="B212" s="234"/>
      <c r="C212" s="235"/>
      <c r="D212" s="236" t="s">
        <v>137</v>
      </c>
      <c r="E212" s="237" t="s">
        <v>1</v>
      </c>
      <c r="F212" s="238" t="s">
        <v>462</v>
      </c>
      <c r="G212" s="235"/>
      <c r="H212" s="237" t="s">
        <v>1</v>
      </c>
      <c r="I212" s="239"/>
      <c r="J212" s="235"/>
      <c r="K212" s="235"/>
      <c r="L212" s="240"/>
      <c r="M212" s="241"/>
      <c r="N212" s="242"/>
      <c r="O212" s="242"/>
      <c r="P212" s="242"/>
      <c r="Q212" s="242"/>
      <c r="R212" s="242"/>
      <c r="S212" s="242"/>
      <c r="T212" s="24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4" t="s">
        <v>137</v>
      </c>
      <c r="AU212" s="244" t="s">
        <v>86</v>
      </c>
      <c r="AV212" s="13" t="s">
        <v>84</v>
      </c>
      <c r="AW212" s="13" t="s">
        <v>32</v>
      </c>
      <c r="AX212" s="13" t="s">
        <v>76</v>
      </c>
      <c r="AY212" s="244" t="s">
        <v>128</v>
      </c>
    </row>
    <row r="213" s="14" customFormat="1">
      <c r="A213" s="14"/>
      <c r="B213" s="245"/>
      <c r="C213" s="246"/>
      <c r="D213" s="236" t="s">
        <v>137</v>
      </c>
      <c r="E213" s="247" t="s">
        <v>1</v>
      </c>
      <c r="F213" s="248" t="s">
        <v>400</v>
      </c>
      <c r="G213" s="246"/>
      <c r="H213" s="249">
        <v>30</v>
      </c>
      <c r="I213" s="250"/>
      <c r="J213" s="246"/>
      <c r="K213" s="246"/>
      <c r="L213" s="251"/>
      <c r="M213" s="252"/>
      <c r="N213" s="253"/>
      <c r="O213" s="253"/>
      <c r="P213" s="253"/>
      <c r="Q213" s="253"/>
      <c r="R213" s="253"/>
      <c r="S213" s="253"/>
      <c r="T213" s="25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5" t="s">
        <v>137</v>
      </c>
      <c r="AU213" s="255" t="s">
        <v>86</v>
      </c>
      <c r="AV213" s="14" t="s">
        <v>86</v>
      </c>
      <c r="AW213" s="14" t="s">
        <v>32</v>
      </c>
      <c r="AX213" s="14" t="s">
        <v>84</v>
      </c>
      <c r="AY213" s="255" t="s">
        <v>128</v>
      </c>
    </row>
    <row r="214" s="2" customFormat="1" ht="55.5" customHeight="1">
      <c r="A214" s="39"/>
      <c r="B214" s="40"/>
      <c r="C214" s="220" t="s">
        <v>377</v>
      </c>
      <c r="D214" s="220" t="s">
        <v>131</v>
      </c>
      <c r="E214" s="221" t="s">
        <v>474</v>
      </c>
      <c r="F214" s="222" t="s">
        <v>475</v>
      </c>
      <c r="G214" s="223" t="s">
        <v>367</v>
      </c>
      <c r="H214" s="224">
        <v>1</v>
      </c>
      <c r="I214" s="225"/>
      <c r="J214" s="226">
        <f>ROUND(I214*H214,2)</f>
        <v>0</v>
      </c>
      <c r="K214" s="227"/>
      <c r="L214" s="45"/>
      <c r="M214" s="228" t="s">
        <v>1</v>
      </c>
      <c r="N214" s="229" t="s">
        <v>41</v>
      </c>
      <c r="O214" s="92"/>
      <c r="P214" s="230">
        <f>O214*H214</f>
        <v>0</v>
      </c>
      <c r="Q214" s="230">
        <v>0</v>
      </c>
      <c r="R214" s="230">
        <f>Q214*H214</f>
        <v>0</v>
      </c>
      <c r="S214" s="230">
        <v>0.082000000000000003</v>
      </c>
      <c r="T214" s="231">
        <f>S214*H214</f>
        <v>0.082000000000000003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2" t="s">
        <v>135</v>
      </c>
      <c r="AT214" s="232" t="s">
        <v>131</v>
      </c>
      <c r="AU214" s="232" t="s">
        <v>86</v>
      </c>
      <c r="AY214" s="18" t="s">
        <v>128</v>
      </c>
      <c r="BE214" s="233">
        <f>IF(N214="základní",J214,0)</f>
        <v>0</v>
      </c>
      <c r="BF214" s="233">
        <f>IF(N214="snížená",J214,0)</f>
        <v>0</v>
      </c>
      <c r="BG214" s="233">
        <f>IF(N214="zákl. přenesená",J214,0)</f>
        <v>0</v>
      </c>
      <c r="BH214" s="233">
        <f>IF(N214="sníž. přenesená",J214,0)</f>
        <v>0</v>
      </c>
      <c r="BI214" s="233">
        <f>IF(N214="nulová",J214,0)</f>
        <v>0</v>
      </c>
      <c r="BJ214" s="18" t="s">
        <v>84</v>
      </c>
      <c r="BK214" s="233">
        <f>ROUND(I214*H214,2)</f>
        <v>0</v>
      </c>
      <c r="BL214" s="18" t="s">
        <v>135</v>
      </c>
      <c r="BM214" s="232" t="s">
        <v>1485</v>
      </c>
    </row>
    <row r="215" s="13" customFormat="1">
      <c r="A215" s="13"/>
      <c r="B215" s="234"/>
      <c r="C215" s="235"/>
      <c r="D215" s="236" t="s">
        <v>137</v>
      </c>
      <c r="E215" s="237" t="s">
        <v>1</v>
      </c>
      <c r="F215" s="238" t="s">
        <v>462</v>
      </c>
      <c r="G215" s="235"/>
      <c r="H215" s="237" t="s">
        <v>1</v>
      </c>
      <c r="I215" s="239"/>
      <c r="J215" s="235"/>
      <c r="K215" s="235"/>
      <c r="L215" s="240"/>
      <c r="M215" s="241"/>
      <c r="N215" s="242"/>
      <c r="O215" s="242"/>
      <c r="P215" s="242"/>
      <c r="Q215" s="242"/>
      <c r="R215" s="242"/>
      <c r="S215" s="242"/>
      <c r="T215" s="24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4" t="s">
        <v>137</v>
      </c>
      <c r="AU215" s="244" t="s">
        <v>86</v>
      </c>
      <c r="AV215" s="13" t="s">
        <v>84</v>
      </c>
      <c r="AW215" s="13" t="s">
        <v>32</v>
      </c>
      <c r="AX215" s="13" t="s">
        <v>76</v>
      </c>
      <c r="AY215" s="244" t="s">
        <v>128</v>
      </c>
    </row>
    <row r="216" s="14" customFormat="1">
      <c r="A216" s="14"/>
      <c r="B216" s="245"/>
      <c r="C216" s="246"/>
      <c r="D216" s="236" t="s">
        <v>137</v>
      </c>
      <c r="E216" s="247" t="s">
        <v>1</v>
      </c>
      <c r="F216" s="248" t="s">
        <v>84</v>
      </c>
      <c r="G216" s="246"/>
      <c r="H216" s="249">
        <v>1</v>
      </c>
      <c r="I216" s="250"/>
      <c r="J216" s="246"/>
      <c r="K216" s="246"/>
      <c r="L216" s="251"/>
      <c r="M216" s="252"/>
      <c r="N216" s="253"/>
      <c r="O216" s="253"/>
      <c r="P216" s="253"/>
      <c r="Q216" s="253"/>
      <c r="R216" s="253"/>
      <c r="S216" s="253"/>
      <c r="T216" s="25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5" t="s">
        <v>137</v>
      </c>
      <c r="AU216" s="255" t="s">
        <v>86</v>
      </c>
      <c r="AV216" s="14" t="s">
        <v>86</v>
      </c>
      <c r="AW216" s="14" t="s">
        <v>32</v>
      </c>
      <c r="AX216" s="14" t="s">
        <v>84</v>
      </c>
      <c r="AY216" s="255" t="s">
        <v>128</v>
      </c>
    </row>
    <row r="217" s="2" customFormat="1" ht="66.75" customHeight="1">
      <c r="A217" s="39"/>
      <c r="B217" s="40"/>
      <c r="C217" s="220" t="s">
        <v>382</v>
      </c>
      <c r="D217" s="220" t="s">
        <v>131</v>
      </c>
      <c r="E217" s="221" t="s">
        <v>483</v>
      </c>
      <c r="F217" s="222" t="s">
        <v>484</v>
      </c>
      <c r="G217" s="223" t="s">
        <v>449</v>
      </c>
      <c r="H217" s="224">
        <v>211</v>
      </c>
      <c r="I217" s="225"/>
      <c r="J217" s="226">
        <f>ROUND(I217*H217,2)</f>
        <v>0</v>
      </c>
      <c r="K217" s="227"/>
      <c r="L217" s="45"/>
      <c r="M217" s="228" t="s">
        <v>1</v>
      </c>
      <c r="N217" s="229" t="s">
        <v>41</v>
      </c>
      <c r="O217" s="92"/>
      <c r="P217" s="230">
        <f>O217*H217</f>
        <v>0</v>
      </c>
      <c r="Q217" s="230">
        <v>0</v>
      </c>
      <c r="R217" s="230">
        <f>Q217*H217</f>
        <v>0</v>
      </c>
      <c r="S217" s="230">
        <v>0</v>
      </c>
      <c r="T217" s="231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2" t="s">
        <v>135</v>
      </c>
      <c r="AT217" s="232" t="s">
        <v>131</v>
      </c>
      <c r="AU217" s="232" t="s">
        <v>86</v>
      </c>
      <c r="AY217" s="18" t="s">
        <v>128</v>
      </c>
      <c r="BE217" s="233">
        <f>IF(N217="základní",J217,0)</f>
        <v>0</v>
      </c>
      <c r="BF217" s="233">
        <f>IF(N217="snížená",J217,0)</f>
        <v>0</v>
      </c>
      <c r="BG217" s="233">
        <f>IF(N217="zákl. přenesená",J217,0)</f>
        <v>0</v>
      </c>
      <c r="BH217" s="233">
        <f>IF(N217="sníž. přenesená",J217,0)</f>
        <v>0</v>
      </c>
      <c r="BI217" s="233">
        <f>IF(N217="nulová",J217,0)</f>
        <v>0</v>
      </c>
      <c r="BJ217" s="18" t="s">
        <v>84</v>
      </c>
      <c r="BK217" s="233">
        <f>ROUND(I217*H217,2)</f>
        <v>0</v>
      </c>
      <c r="BL217" s="18" t="s">
        <v>135</v>
      </c>
      <c r="BM217" s="232" t="s">
        <v>1486</v>
      </c>
    </row>
    <row r="218" s="14" customFormat="1">
      <c r="A218" s="14"/>
      <c r="B218" s="245"/>
      <c r="C218" s="246"/>
      <c r="D218" s="236" t="s">
        <v>137</v>
      </c>
      <c r="E218" s="247" t="s">
        <v>1</v>
      </c>
      <c r="F218" s="248" t="s">
        <v>1473</v>
      </c>
      <c r="G218" s="246"/>
      <c r="H218" s="249">
        <v>211</v>
      </c>
      <c r="I218" s="250"/>
      <c r="J218" s="246"/>
      <c r="K218" s="246"/>
      <c r="L218" s="251"/>
      <c r="M218" s="252"/>
      <c r="N218" s="253"/>
      <c r="O218" s="253"/>
      <c r="P218" s="253"/>
      <c r="Q218" s="253"/>
      <c r="R218" s="253"/>
      <c r="S218" s="253"/>
      <c r="T218" s="25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5" t="s">
        <v>137</v>
      </c>
      <c r="AU218" s="255" t="s">
        <v>86</v>
      </c>
      <c r="AV218" s="14" t="s">
        <v>86</v>
      </c>
      <c r="AW218" s="14" t="s">
        <v>32</v>
      </c>
      <c r="AX218" s="14" t="s">
        <v>84</v>
      </c>
      <c r="AY218" s="255" t="s">
        <v>128</v>
      </c>
    </row>
    <row r="219" s="2" customFormat="1" ht="66.75" customHeight="1">
      <c r="A219" s="39"/>
      <c r="B219" s="40"/>
      <c r="C219" s="220" t="s">
        <v>386</v>
      </c>
      <c r="D219" s="220" t="s">
        <v>131</v>
      </c>
      <c r="E219" s="221" t="s">
        <v>487</v>
      </c>
      <c r="F219" s="222" t="s">
        <v>488</v>
      </c>
      <c r="G219" s="223" t="s">
        <v>320</v>
      </c>
      <c r="H219" s="224">
        <v>71</v>
      </c>
      <c r="I219" s="225"/>
      <c r="J219" s="226">
        <f>ROUND(I219*H219,2)</f>
        <v>0</v>
      </c>
      <c r="K219" s="227"/>
      <c r="L219" s="45"/>
      <c r="M219" s="228" t="s">
        <v>1</v>
      </c>
      <c r="N219" s="229" t="s">
        <v>41</v>
      </c>
      <c r="O219" s="92"/>
      <c r="P219" s="230">
        <f>O219*H219</f>
        <v>0</v>
      </c>
      <c r="Q219" s="230">
        <v>0</v>
      </c>
      <c r="R219" s="230">
        <f>Q219*H219</f>
        <v>0</v>
      </c>
      <c r="S219" s="230">
        <v>0</v>
      </c>
      <c r="T219" s="231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2" t="s">
        <v>135</v>
      </c>
      <c r="AT219" s="232" t="s">
        <v>131</v>
      </c>
      <c r="AU219" s="232" t="s">
        <v>86</v>
      </c>
      <c r="AY219" s="18" t="s">
        <v>128</v>
      </c>
      <c r="BE219" s="233">
        <f>IF(N219="základní",J219,0)</f>
        <v>0</v>
      </c>
      <c r="BF219" s="233">
        <f>IF(N219="snížená",J219,0)</f>
        <v>0</v>
      </c>
      <c r="BG219" s="233">
        <f>IF(N219="zákl. přenesená",J219,0)</f>
        <v>0</v>
      </c>
      <c r="BH219" s="233">
        <f>IF(N219="sníž. přenesená",J219,0)</f>
        <v>0</v>
      </c>
      <c r="BI219" s="233">
        <f>IF(N219="nulová",J219,0)</f>
        <v>0</v>
      </c>
      <c r="BJ219" s="18" t="s">
        <v>84</v>
      </c>
      <c r="BK219" s="233">
        <f>ROUND(I219*H219,2)</f>
        <v>0</v>
      </c>
      <c r="BL219" s="18" t="s">
        <v>135</v>
      </c>
      <c r="BM219" s="232" t="s">
        <v>1487</v>
      </c>
    </row>
    <row r="220" s="14" customFormat="1">
      <c r="A220" s="14"/>
      <c r="B220" s="245"/>
      <c r="C220" s="246"/>
      <c r="D220" s="236" t="s">
        <v>137</v>
      </c>
      <c r="E220" s="247" t="s">
        <v>1</v>
      </c>
      <c r="F220" s="248" t="s">
        <v>596</v>
      </c>
      <c r="G220" s="246"/>
      <c r="H220" s="249">
        <v>71</v>
      </c>
      <c r="I220" s="250"/>
      <c r="J220" s="246"/>
      <c r="K220" s="246"/>
      <c r="L220" s="251"/>
      <c r="M220" s="252"/>
      <c r="N220" s="253"/>
      <c r="O220" s="253"/>
      <c r="P220" s="253"/>
      <c r="Q220" s="253"/>
      <c r="R220" s="253"/>
      <c r="S220" s="253"/>
      <c r="T220" s="25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5" t="s">
        <v>137</v>
      </c>
      <c r="AU220" s="255" t="s">
        <v>86</v>
      </c>
      <c r="AV220" s="14" t="s">
        <v>86</v>
      </c>
      <c r="AW220" s="14" t="s">
        <v>32</v>
      </c>
      <c r="AX220" s="14" t="s">
        <v>84</v>
      </c>
      <c r="AY220" s="255" t="s">
        <v>128</v>
      </c>
    </row>
    <row r="221" s="12" customFormat="1" ht="22.8" customHeight="1">
      <c r="A221" s="12"/>
      <c r="B221" s="204"/>
      <c r="C221" s="205"/>
      <c r="D221" s="206" t="s">
        <v>75</v>
      </c>
      <c r="E221" s="218" t="s">
        <v>344</v>
      </c>
      <c r="F221" s="218" t="s">
        <v>497</v>
      </c>
      <c r="G221" s="205"/>
      <c r="H221" s="205"/>
      <c r="I221" s="208"/>
      <c r="J221" s="219">
        <f>BK221</f>
        <v>0</v>
      </c>
      <c r="K221" s="205"/>
      <c r="L221" s="210"/>
      <c r="M221" s="211"/>
      <c r="N221" s="212"/>
      <c r="O221" s="212"/>
      <c r="P221" s="213">
        <f>SUM(P222:P261)</f>
        <v>0</v>
      </c>
      <c r="Q221" s="212"/>
      <c r="R221" s="213">
        <f>SUM(R222:R261)</f>
        <v>24.104479999999999</v>
      </c>
      <c r="S221" s="212"/>
      <c r="T221" s="214">
        <f>SUM(T222:T261)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15" t="s">
        <v>84</v>
      </c>
      <c r="AT221" s="216" t="s">
        <v>75</v>
      </c>
      <c r="AU221" s="216" t="s">
        <v>84</v>
      </c>
      <c r="AY221" s="215" t="s">
        <v>128</v>
      </c>
      <c r="BK221" s="217">
        <f>SUM(BK222:BK261)</f>
        <v>0</v>
      </c>
    </row>
    <row r="222" s="2" customFormat="1" ht="55.5" customHeight="1">
      <c r="A222" s="39"/>
      <c r="B222" s="40"/>
      <c r="C222" s="220" t="s">
        <v>391</v>
      </c>
      <c r="D222" s="220" t="s">
        <v>131</v>
      </c>
      <c r="E222" s="221" t="s">
        <v>510</v>
      </c>
      <c r="F222" s="222" t="s">
        <v>511</v>
      </c>
      <c r="G222" s="223" t="s">
        <v>320</v>
      </c>
      <c r="H222" s="224">
        <v>90</v>
      </c>
      <c r="I222" s="225"/>
      <c r="J222" s="226">
        <f>ROUND(I222*H222,2)</f>
        <v>0</v>
      </c>
      <c r="K222" s="227"/>
      <c r="L222" s="45"/>
      <c r="M222" s="228" t="s">
        <v>1</v>
      </c>
      <c r="N222" s="229" t="s">
        <v>41</v>
      </c>
      <c r="O222" s="92"/>
      <c r="P222" s="230">
        <f>O222*H222</f>
        <v>0</v>
      </c>
      <c r="Q222" s="230">
        <v>0</v>
      </c>
      <c r="R222" s="230">
        <f>Q222*H222</f>
        <v>0</v>
      </c>
      <c r="S222" s="230">
        <v>0</v>
      </c>
      <c r="T222" s="231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2" t="s">
        <v>135</v>
      </c>
      <c r="AT222" s="232" t="s">
        <v>131</v>
      </c>
      <c r="AU222" s="232" t="s">
        <v>86</v>
      </c>
      <c r="AY222" s="18" t="s">
        <v>128</v>
      </c>
      <c r="BE222" s="233">
        <f>IF(N222="základní",J222,0)</f>
        <v>0</v>
      </c>
      <c r="BF222" s="233">
        <f>IF(N222="snížená",J222,0)</f>
        <v>0</v>
      </c>
      <c r="BG222" s="233">
        <f>IF(N222="zákl. přenesená",J222,0)</f>
        <v>0</v>
      </c>
      <c r="BH222" s="233">
        <f>IF(N222="sníž. přenesená",J222,0)</f>
        <v>0</v>
      </c>
      <c r="BI222" s="233">
        <f>IF(N222="nulová",J222,0)</f>
        <v>0</v>
      </c>
      <c r="BJ222" s="18" t="s">
        <v>84</v>
      </c>
      <c r="BK222" s="233">
        <f>ROUND(I222*H222,2)</f>
        <v>0</v>
      </c>
      <c r="BL222" s="18" t="s">
        <v>135</v>
      </c>
      <c r="BM222" s="232" t="s">
        <v>1488</v>
      </c>
    </row>
    <row r="223" s="14" customFormat="1">
      <c r="A223" s="14"/>
      <c r="B223" s="245"/>
      <c r="C223" s="246"/>
      <c r="D223" s="236" t="s">
        <v>137</v>
      </c>
      <c r="E223" s="247" t="s">
        <v>1</v>
      </c>
      <c r="F223" s="248" t="s">
        <v>698</v>
      </c>
      <c r="G223" s="246"/>
      <c r="H223" s="249">
        <v>90</v>
      </c>
      <c r="I223" s="250"/>
      <c r="J223" s="246"/>
      <c r="K223" s="246"/>
      <c r="L223" s="251"/>
      <c r="M223" s="252"/>
      <c r="N223" s="253"/>
      <c r="O223" s="253"/>
      <c r="P223" s="253"/>
      <c r="Q223" s="253"/>
      <c r="R223" s="253"/>
      <c r="S223" s="253"/>
      <c r="T223" s="25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5" t="s">
        <v>137</v>
      </c>
      <c r="AU223" s="255" t="s">
        <v>86</v>
      </c>
      <c r="AV223" s="14" t="s">
        <v>86</v>
      </c>
      <c r="AW223" s="14" t="s">
        <v>32</v>
      </c>
      <c r="AX223" s="14" t="s">
        <v>84</v>
      </c>
      <c r="AY223" s="255" t="s">
        <v>128</v>
      </c>
    </row>
    <row r="224" s="2" customFormat="1" ht="37.8" customHeight="1">
      <c r="A224" s="39"/>
      <c r="B224" s="40"/>
      <c r="C224" s="220" t="s">
        <v>396</v>
      </c>
      <c r="D224" s="220" t="s">
        <v>131</v>
      </c>
      <c r="E224" s="221" t="s">
        <v>520</v>
      </c>
      <c r="F224" s="222" t="s">
        <v>521</v>
      </c>
      <c r="G224" s="223" t="s">
        <v>320</v>
      </c>
      <c r="H224" s="224">
        <v>90</v>
      </c>
      <c r="I224" s="225"/>
      <c r="J224" s="226">
        <f>ROUND(I224*H224,2)</f>
        <v>0</v>
      </c>
      <c r="K224" s="227"/>
      <c r="L224" s="45"/>
      <c r="M224" s="228" t="s">
        <v>1</v>
      </c>
      <c r="N224" s="229" t="s">
        <v>41</v>
      </c>
      <c r="O224" s="92"/>
      <c r="P224" s="230">
        <f>O224*H224</f>
        <v>0</v>
      </c>
      <c r="Q224" s="230">
        <v>0</v>
      </c>
      <c r="R224" s="230">
        <f>Q224*H224</f>
        <v>0</v>
      </c>
      <c r="S224" s="230">
        <v>0</v>
      </c>
      <c r="T224" s="231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2" t="s">
        <v>135</v>
      </c>
      <c r="AT224" s="232" t="s">
        <v>131</v>
      </c>
      <c r="AU224" s="232" t="s">
        <v>86</v>
      </c>
      <c r="AY224" s="18" t="s">
        <v>128</v>
      </c>
      <c r="BE224" s="233">
        <f>IF(N224="základní",J224,0)</f>
        <v>0</v>
      </c>
      <c r="BF224" s="233">
        <f>IF(N224="snížená",J224,0)</f>
        <v>0</v>
      </c>
      <c r="BG224" s="233">
        <f>IF(N224="zákl. přenesená",J224,0)</f>
        <v>0</v>
      </c>
      <c r="BH224" s="233">
        <f>IF(N224="sníž. přenesená",J224,0)</f>
        <v>0</v>
      </c>
      <c r="BI224" s="233">
        <f>IF(N224="nulová",J224,0)</f>
        <v>0</v>
      </c>
      <c r="BJ224" s="18" t="s">
        <v>84</v>
      </c>
      <c r="BK224" s="233">
        <f>ROUND(I224*H224,2)</f>
        <v>0</v>
      </c>
      <c r="BL224" s="18" t="s">
        <v>135</v>
      </c>
      <c r="BM224" s="232" t="s">
        <v>1489</v>
      </c>
    </row>
    <row r="225" s="14" customFormat="1">
      <c r="A225" s="14"/>
      <c r="B225" s="245"/>
      <c r="C225" s="246"/>
      <c r="D225" s="236" t="s">
        <v>137</v>
      </c>
      <c r="E225" s="247" t="s">
        <v>1</v>
      </c>
      <c r="F225" s="248" t="s">
        <v>698</v>
      </c>
      <c r="G225" s="246"/>
      <c r="H225" s="249">
        <v>90</v>
      </c>
      <c r="I225" s="250"/>
      <c r="J225" s="246"/>
      <c r="K225" s="246"/>
      <c r="L225" s="251"/>
      <c r="M225" s="252"/>
      <c r="N225" s="253"/>
      <c r="O225" s="253"/>
      <c r="P225" s="253"/>
      <c r="Q225" s="253"/>
      <c r="R225" s="253"/>
      <c r="S225" s="253"/>
      <c r="T225" s="25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5" t="s">
        <v>137</v>
      </c>
      <c r="AU225" s="255" t="s">
        <v>86</v>
      </c>
      <c r="AV225" s="14" t="s">
        <v>86</v>
      </c>
      <c r="AW225" s="14" t="s">
        <v>32</v>
      </c>
      <c r="AX225" s="14" t="s">
        <v>84</v>
      </c>
      <c r="AY225" s="255" t="s">
        <v>128</v>
      </c>
    </row>
    <row r="226" s="2" customFormat="1" ht="16.5" customHeight="1">
      <c r="A226" s="39"/>
      <c r="B226" s="40"/>
      <c r="C226" s="270" t="s">
        <v>400</v>
      </c>
      <c r="D226" s="270" t="s">
        <v>279</v>
      </c>
      <c r="E226" s="271" t="s">
        <v>1229</v>
      </c>
      <c r="F226" s="272" t="s">
        <v>525</v>
      </c>
      <c r="G226" s="273" t="s">
        <v>282</v>
      </c>
      <c r="H226" s="274">
        <v>24.097999999999999</v>
      </c>
      <c r="I226" s="275"/>
      <c r="J226" s="276">
        <f>ROUND(I226*H226,2)</f>
        <v>0</v>
      </c>
      <c r="K226" s="277"/>
      <c r="L226" s="278"/>
      <c r="M226" s="279" t="s">
        <v>1</v>
      </c>
      <c r="N226" s="280" t="s">
        <v>41</v>
      </c>
      <c r="O226" s="92"/>
      <c r="P226" s="230">
        <f>O226*H226</f>
        <v>0</v>
      </c>
      <c r="Q226" s="230">
        <v>1</v>
      </c>
      <c r="R226" s="230">
        <f>Q226*H226</f>
        <v>24.097999999999999</v>
      </c>
      <c r="S226" s="230">
        <v>0</v>
      </c>
      <c r="T226" s="231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2" t="s">
        <v>175</v>
      </c>
      <c r="AT226" s="232" t="s">
        <v>279</v>
      </c>
      <c r="AU226" s="232" t="s">
        <v>86</v>
      </c>
      <c r="AY226" s="18" t="s">
        <v>128</v>
      </c>
      <c r="BE226" s="233">
        <f>IF(N226="základní",J226,0)</f>
        <v>0</v>
      </c>
      <c r="BF226" s="233">
        <f>IF(N226="snížená",J226,0)</f>
        <v>0</v>
      </c>
      <c r="BG226" s="233">
        <f>IF(N226="zákl. přenesená",J226,0)</f>
        <v>0</v>
      </c>
      <c r="BH226" s="233">
        <f>IF(N226="sníž. přenesená",J226,0)</f>
        <v>0</v>
      </c>
      <c r="BI226" s="233">
        <f>IF(N226="nulová",J226,0)</f>
        <v>0</v>
      </c>
      <c r="BJ226" s="18" t="s">
        <v>84</v>
      </c>
      <c r="BK226" s="233">
        <f>ROUND(I226*H226,2)</f>
        <v>0</v>
      </c>
      <c r="BL226" s="18" t="s">
        <v>135</v>
      </c>
      <c r="BM226" s="232" t="s">
        <v>1490</v>
      </c>
    </row>
    <row r="227" s="14" customFormat="1">
      <c r="A227" s="14"/>
      <c r="B227" s="245"/>
      <c r="C227" s="246"/>
      <c r="D227" s="236" t="s">
        <v>137</v>
      </c>
      <c r="E227" s="247" t="s">
        <v>1</v>
      </c>
      <c r="F227" s="248" t="s">
        <v>1491</v>
      </c>
      <c r="G227" s="246"/>
      <c r="H227" s="249">
        <v>22.949999999999999</v>
      </c>
      <c r="I227" s="250"/>
      <c r="J227" s="246"/>
      <c r="K227" s="246"/>
      <c r="L227" s="251"/>
      <c r="M227" s="252"/>
      <c r="N227" s="253"/>
      <c r="O227" s="253"/>
      <c r="P227" s="253"/>
      <c r="Q227" s="253"/>
      <c r="R227" s="253"/>
      <c r="S227" s="253"/>
      <c r="T227" s="25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5" t="s">
        <v>137</v>
      </c>
      <c r="AU227" s="255" t="s">
        <v>86</v>
      </c>
      <c r="AV227" s="14" t="s">
        <v>86</v>
      </c>
      <c r="AW227" s="14" t="s">
        <v>32</v>
      </c>
      <c r="AX227" s="14" t="s">
        <v>84</v>
      </c>
      <c r="AY227" s="255" t="s">
        <v>128</v>
      </c>
    </row>
    <row r="228" s="14" customFormat="1">
      <c r="A228" s="14"/>
      <c r="B228" s="245"/>
      <c r="C228" s="246"/>
      <c r="D228" s="236" t="s">
        <v>137</v>
      </c>
      <c r="E228" s="246"/>
      <c r="F228" s="248" t="s">
        <v>1492</v>
      </c>
      <c r="G228" s="246"/>
      <c r="H228" s="249">
        <v>24.097999999999999</v>
      </c>
      <c r="I228" s="250"/>
      <c r="J228" s="246"/>
      <c r="K228" s="246"/>
      <c r="L228" s="251"/>
      <c r="M228" s="252"/>
      <c r="N228" s="253"/>
      <c r="O228" s="253"/>
      <c r="P228" s="253"/>
      <c r="Q228" s="253"/>
      <c r="R228" s="253"/>
      <c r="S228" s="253"/>
      <c r="T228" s="25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5" t="s">
        <v>137</v>
      </c>
      <c r="AU228" s="255" t="s">
        <v>86</v>
      </c>
      <c r="AV228" s="14" t="s">
        <v>86</v>
      </c>
      <c r="AW228" s="14" t="s">
        <v>4</v>
      </c>
      <c r="AX228" s="14" t="s">
        <v>84</v>
      </c>
      <c r="AY228" s="255" t="s">
        <v>128</v>
      </c>
    </row>
    <row r="229" s="2" customFormat="1" ht="37.8" customHeight="1">
      <c r="A229" s="39"/>
      <c r="B229" s="40"/>
      <c r="C229" s="220" t="s">
        <v>404</v>
      </c>
      <c r="D229" s="220" t="s">
        <v>131</v>
      </c>
      <c r="E229" s="221" t="s">
        <v>534</v>
      </c>
      <c r="F229" s="222" t="s">
        <v>535</v>
      </c>
      <c r="G229" s="223" t="s">
        <v>320</v>
      </c>
      <c r="H229" s="224">
        <v>90</v>
      </c>
      <c r="I229" s="225"/>
      <c r="J229" s="226">
        <f>ROUND(I229*H229,2)</f>
        <v>0</v>
      </c>
      <c r="K229" s="227"/>
      <c r="L229" s="45"/>
      <c r="M229" s="228" t="s">
        <v>1</v>
      </c>
      <c r="N229" s="229" t="s">
        <v>41</v>
      </c>
      <c r="O229" s="92"/>
      <c r="P229" s="230">
        <f>O229*H229</f>
        <v>0</v>
      </c>
      <c r="Q229" s="230">
        <v>0</v>
      </c>
      <c r="R229" s="230">
        <f>Q229*H229</f>
        <v>0</v>
      </c>
      <c r="S229" s="230">
        <v>0</v>
      </c>
      <c r="T229" s="231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2" t="s">
        <v>135</v>
      </c>
      <c r="AT229" s="232" t="s">
        <v>131</v>
      </c>
      <c r="AU229" s="232" t="s">
        <v>86</v>
      </c>
      <c r="AY229" s="18" t="s">
        <v>128</v>
      </c>
      <c r="BE229" s="233">
        <f>IF(N229="základní",J229,0)</f>
        <v>0</v>
      </c>
      <c r="BF229" s="233">
        <f>IF(N229="snížená",J229,0)</f>
        <v>0</v>
      </c>
      <c r="BG229" s="233">
        <f>IF(N229="zákl. přenesená",J229,0)</f>
        <v>0</v>
      </c>
      <c r="BH229" s="233">
        <f>IF(N229="sníž. přenesená",J229,0)</f>
        <v>0</v>
      </c>
      <c r="BI229" s="233">
        <f>IF(N229="nulová",J229,0)</f>
        <v>0</v>
      </c>
      <c r="BJ229" s="18" t="s">
        <v>84</v>
      </c>
      <c r="BK229" s="233">
        <f>ROUND(I229*H229,2)</f>
        <v>0</v>
      </c>
      <c r="BL229" s="18" t="s">
        <v>135</v>
      </c>
      <c r="BM229" s="232" t="s">
        <v>1493</v>
      </c>
    </row>
    <row r="230" s="14" customFormat="1">
      <c r="A230" s="14"/>
      <c r="B230" s="245"/>
      <c r="C230" s="246"/>
      <c r="D230" s="236" t="s">
        <v>137</v>
      </c>
      <c r="E230" s="247" t="s">
        <v>1</v>
      </c>
      <c r="F230" s="248" t="s">
        <v>698</v>
      </c>
      <c r="G230" s="246"/>
      <c r="H230" s="249">
        <v>90</v>
      </c>
      <c r="I230" s="250"/>
      <c r="J230" s="246"/>
      <c r="K230" s="246"/>
      <c r="L230" s="251"/>
      <c r="M230" s="252"/>
      <c r="N230" s="253"/>
      <c r="O230" s="253"/>
      <c r="P230" s="253"/>
      <c r="Q230" s="253"/>
      <c r="R230" s="253"/>
      <c r="S230" s="253"/>
      <c r="T230" s="25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5" t="s">
        <v>137</v>
      </c>
      <c r="AU230" s="255" t="s">
        <v>86</v>
      </c>
      <c r="AV230" s="14" t="s">
        <v>86</v>
      </c>
      <c r="AW230" s="14" t="s">
        <v>32</v>
      </c>
      <c r="AX230" s="14" t="s">
        <v>84</v>
      </c>
      <c r="AY230" s="255" t="s">
        <v>128</v>
      </c>
    </row>
    <row r="231" s="2" customFormat="1" ht="16.5" customHeight="1">
      <c r="A231" s="39"/>
      <c r="B231" s="40"/>
      <c r="C231" s="270" t="s">
        <v>408</v>
      </c>
      <c r="D231" s="270" t="s">
        <v>279</v>
      </c>
      <c r="E231" s="271" t="s">
        <v>538</v>
      </c>
      <c r="F231" s="272" t="s">
        <v>539</v>
      </c>
      <c r="G231" s="273" t="s">
        <v>540</v>
      </c>
      <c r="H231" s="274">
        <v>3.5099999999999998</v>
      </c>
      <c r="I231" s="275"/>
      <c r="J231" s="276">
        <f>ROUND(I231*H231,2)</f>
        <v>0</v>
      </c>
      <c r="K231" s="277"/>
      <c r="L231" s="278"/>
      <c r="M231" s="279" t="s">
        <v>1</v>
      </c>
      <c r="N231" s="280" t="s">
        <v>41</v>
      </c>
      <c r="O231" s="92"/>
      <c r="P231" s="230">
        <f>O231*H231</f>
        <v>0</v>
      </c>
      <c r="Q231" s="230">
        <v>0.001</v>
      </c>
      <c r="R231" s="230">
        <f>Q231*H231</f>
        <v>0.0035099999999999997</v>
      </c>
      <c r="S231" s="230">
        <v>0</v>
      </c>
      <c r="T231" s="231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2" t="s">
        <v>175</v>
      </c>
      <c r="AT231" s="232" t="s">
        <v>279</v>
      </c>
      <c r="AU231" s="232" t="s">
        <v>86</v>
      </c>
      <c r="AY231" s="18" t="s">
        <v>128</v>
      </c>
      <c r="BE231" s="233">
        <f>IF(N231="základní",J231,0)</f>
        <v>0</v>
      </c>
      <c r="BF231" s="233">
        <f>IF(N231="snížená",J231,0)</f>
        <v>0</v>
      </c>
      <c r="BG231" s="233">
        <f>IF(N231="zákl. přenesená",J231,0)</f>
        <v>0</v>
      </c>
      <c r="BH231" s="233">
        <f>IF(N231="sníž. přenesená",J231,0)</f>
        <v>0</v>
      </c>
      <c r="BI231" s="233">
        <f>IF(N231="nulová",J231,0)</f>
        <v>0</v>
      </c>
      <c r="BJ231" s="18" t="s">
        <v>84</v>
      </c>
      <c r="BK231" s="233">
        <f>ROUND(I231*H231,2)</f>
        <v>0</v>
      </c>
      <c r="BL231" s="18" t="s">
        <v>135</v>
      </c>
      <c r="BM231" s="232" t="s">
        <v>1494</v>
      </c>
    </row>
    <row r="232" s="14" customFormat="1">
      <c r="A232" s="14"/>
      <c r="B232" s="245"/>
      <c r="C232" s="246"/>
      <c r="D232" s="236" t="s">
        <v>137</v>
      </c>
      <c r="E232" s="247" t="s">
        <v>1</v>
      </c>
      <c r="F232" s="248" t="s">
        <v>1495</v>
      </c>
      <c r="G232" s="246"/>
      <c r="H232" s="249">
        <v>2.9249999999999998</v>
      </c>
      <c r="I232" s="250"/>
      <c r="J232" s="246"/>
      <c r="K232" s="246"/>
      <c r="L232" s="251"/>
      <c r="M232" s="252"/>
      <c r="N232" s="253"/>
      <c r="O232" s="253"/>
      <c r="P232" s="253"/>
      <c r="Q232" s="253"/>
      <c r="R232" s="253"/>
      <c r="S232" s="253"/>
      <c r="T232" s="25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5" t="s">
        <v>137</v>
      </c>
      <c r="AU232" s="255" t="s">
        <v>86</v>
      </c>
      <c r="AV232" s="14" t="s">
        <v>86</v>
      </c>
      <c r="AW232" s="14" t="s">
        <v>32</v>
      </c>
      <c r="AX232" s="14" t="s">
        <v>84</v>
      </c>
      <c r="AY232" s="255" t="s">
        <v>128</v>
      </c>
    </row>
    <row r="233" s="14" customFormat="1">
      <c r="A233" s="14"/>
      <c r="B233" s="245"/>
      <c r="C233" s="246"/>
      <c r="D233" s="236" t="s">
        <v>137</v>
      </c>
      <c r="E233" s="246"/>
      <c r="F233" s="248" t="s">
        <v>1496</v>
      </c>
      <c r="G233" s="246"/>
      <c r="H233" s="249">
        <v>3.5099999999999998</v>
      </c>
      <c r="I233" s="250"/>
      <c r="J233" s="246"/>
      <c r="K233" s="246"/>
      <c r="L233" s="251"/>
      <c r="M233" s="252"/>
      <c r="N233" s="253"/>
      <c r="O233" s="253"/>
      <c r="P233" s="253"/>
      <c r="Q233" s="253"/>
      <c r="R233" s="253"/>
      <c r="S233" s="253"/>
      <c r="T233" s="25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5" t="s">
        <v>137</v>
      </c>
      <c r="AU233" s="255" t="s">
        <v>86</v>
      </c>
      <c r="AV233" s="14" t="s">
        <v>86</v>
      </c>
      <c r="AW233" s="14" t="s">
        <v>4</v>
      </c>
      <c r="AX233" s="14" t="s">
        <v>84</v>
      </c>
      <c r="AY233" s="255" t="s">
        <v>128</v>
      </c>
    </row>
    <row r="234" s="2" customFormat="1" ht="24.15" customHeight="1">
      <c r="A234" s="39"/>
      <c r="B234" s="40"/>
      <c r="C234" s="220" t="s">
        <v>412</v>
      </c>
      <c r="D234" s="220" t="s">
        <v>131</v>
      </c>
      <c r="E234" s="221" t="s">
        <v>550</v>
      </c>
      <c r="F234" s="222" t="s">
        <v>551</v>
      </c>
      <c r="G234" s="223" t="s">
        <v>320</v>
      </c>
      <c r="H234" s="224">
        <v>180</v>
      </c>
      <c r="I234" s="225"/>
      <c r="J234" s="226">
        <f>ROUND(I234*H234,2)</f>
        <v>0</v>
      </c>
      <c r="K234" s="227"/>
      <c r="L234" s="45"/>
      <c r="M234" s="228" t="s">
        <v>1</v>
      </c>
      <c r="N234" s="229" t="s">
        <v>41</v>
      </c>
      <c r="O234" s="92"/>
      <c r="P234" s="230">
        <f>O234*H234</f>
        <v>0</v>
      </c>
      <c r="Q234" s="230">
        <v>0</v>
      </c>
      <c r="R234" s="230">
        <f>Q234*H234</f>
        <v>0</v>
      </c>
      <c r="S234" s="230">
        <v>0</v>
      </c>
      <c r="T234" s="231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2" t="s">
        <v>135</v>
      </c>
      <c r="AT234" s="232" t="s">
        <v>131</v>
      </c>
      <c r="AU234" s="232" t="s">
        <v>86</v>
      </c>
      <c r="AY234" s="18" t="s">
        <v>128</v>
      </c>
      <c r="BE234" s="233">
        <f>IF(N234="základní",J234,0)</f>
        <v>0</v>
      </c>
      <c r="BF234" s="233">
        <f>IF(N234="snížená",J234,0)</f>
        <v>0</v>
      </c>
      <c r="BG234" s="233">
        <f>IF(N234="zákl. přenesená",J234,0)</f>
        <v>0</v>
      </c>
      <c r="BH234" s="233">
        <f>IF(N234="sníž. přenesená",J234,0)</f>
        <v>0</v>
      </c>
      <c r="BI234" s="233">
        <f>IF(N234="nulová",J234,0)</f>
        <v>0</v>
      </c>
      <c r="BJ234" s="18" t="s">
        <v>84</v>
      </c>
      <c r="BK234" s="233">
        <f>ROUND(I234*H234,2)</f>
        <v>0</v>
      </c>
      <c r="BL234" s="18" t="s">
        <v>135</v>
      </c>
      <c r="BM234" s="232" t="s">
        <v>1497</v>
      </c>
    </row>
    <row r="235" s="13" customFormat="1">
      <c r="A235" s="13"/>
      <c r="B235" s="234"/>
      <c r="C235" s="235"/>
      <c r="D235" s="236" t="s">
        <v>137</v>
      </c>
      <c r="E235" s="237" t="s">
        <v>1</v>
      </c>
      <c r="F235" s="238" t="s">
        <v>553</v>
      </c>
      <c r="G235" s="235"/>
      <c r="H235" s="237" t="s">
        <v>1</v>
      </c>
      <c r="I235" s="239"/>
      <c r="J235" s="235"/>
      <c r="K235" s="235"/>
      <c r="L235" s="240"/>
      <c r="M235" s="241"/>
      <c r="N235" s="242"/>
      <c r="O235" s="242"/>
      <c r="P235" s="242"/>
      <c r="Q235" s="242"/>
      <c r="R235" s="242"/>
      <c r="S235" s="242"/>
      <c r="T235" s="24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4" t="s">
        <v>137</v>
      </c>
      <c r="AU235" s="244" t="s">
        <v>86</v>
      </c>
      <c r="AV235" s="13" t="s">
        <v>84</v>
      </c>
      <c r="AW235" s="13" t="s">
        <v>32</v>
      </c>
      <c r="AX235" s="13" t="s">
        <v>76</v>
      </c>
      <c r="AY235" s="244" t="s">
        <v>128</v>
      </c>
    </row>
    <row r="236" s="14" customFormat="1">
      <c r="A236" s="14"/>
      <c r="B236" s="245"/>
      <c r="C236" s="246"/>
      <c r="D236" s="236" t="s">
        <v>137</v>
      </c>
      <c r="E236" s="247" t="s">
        <v>1</v>
      </c>
      <c r="F236" s="248" t="s">
        <v>1498</v>
      </c>
      <c r="G236" s="246"/>
      <c r="H236" s="249">
        <v>180</v>
      </c>
      <c r="I236" s="250"/>
      <c r="J236" s="246"/>
      <c r="K236" s="246"/>
      <c r="L236" s="251"/>
      <c r="M236" s="252"/>
      <c r="N236" s="253"/>
      <c r="O236" s="253"/>
      <c r="P236" s="253"/>
      <c r="Q236" s="253"/>
      <c r="R236" s="253"/>
      <c r="S236" s="253"/>
      <c r="T236" s="254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5" t="s">
        <v>137</v>
      </c>
      <c r="AU236" s="255" t="s">
        <v>86</v>
      </c>
      <c r="AV236" s="14" t="s">
        <v>86</v>
      </c>
      <c r="AW236" s="14" t="s">
        <v>32</v>
      </c>
      <c r="AX236" s="14" t="s">
        <v>84</v>
      </c>
      <c r="AY236" s="255" t="s">
        <v>128</v>
      </c>
    </row>
    <row r="237" s="2" customFormat="1" ht="24.15" customHeight="1">
      <c r="A237" s="39"/>
      <c r="B237" s="40"/>
      <c r="C237" s="220" t="s">
        <v>416</v>
      </c>
      <c r="D237" s="220" t="s">
        <v>131</v>
      </c>
      <c r="E237" s="221" t="s">
        <v>556</v>
      </c>
      <c r="F237" s="222" t="s">
        <v>557</v>
      </c>
      <c r="G237" s="223" t="s">
        <v>320</v>
      </c>
      <c r="H237" s="224">
        <v>180</v>
      </c>
      <c r="I237" s="225"/>
      <c r="J237" s="226">
        <f>ROUND(I237*H237,2)</f>
        <v>0</v>
      </c>
      <c r="K237" s="227"/>
      <c r="L237" s="45"/>
      <c r="M237" s="228" t="s">
        <v>1</v>
      </c>
      <c r="N237" s="229" t="s">
        <v>41</v>
      </c>
      <c r="O237" s="92"/>
      <c r="P237" s="230">
        <f>O237*H237</f>
        <v>0</v>
      </c>
      <c r="Q237" s="230">
        <v>0</v>
      </c>
      <c r="R237" s="230">
        <f>Q237*H237</f>
        <v>0</v>
      </c>
      <c r="S237" s="230">
        <v>0</v>
      </c>
      <c r="T237" s="231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2" t="s">
        <v>135</v>
      </c>
      <c r="AT237" s="232" t="s">
        <v>131</v>
      </c>
      <c r="AU237" s="232" t="s">
        <v>86</v>
      </c>
      <c r="AY237" s="18" t="s">
        <v>128</v>
      </c>
      <c r="BE237" s="233">
        <f>IF(N237="základní",J237,0)</f>
        <v>0</v>
      </c>
      <c r="BF237" s="233">
        <f>IF(N237="snížená",J237,0)</f>
        <v>0</v>
      </c>
      <c r="BG237" s="233">
        <f>IF(N237="zákl. přenesená",J237,0)</f>
        <v>0</v>
      </c>
      <c r="BH237" s="233">
        <f>IF(N237="sníž. přenesená",J237,0)</f>
        <v>0</v>
      </c>
      <c r="BI237" s="233">
        <f>IF(N237="nulová",J237,0)</f>
        <v>0</v>
      </c>
      <c r="BJ237" s="18" t="s">
        <v>84</v>
      </c>
      <c r="BK237" s="233">
        <f>ROUND(I237*H237,2)</f>
        <v>0</v>
      </c>
      <c r="BL237" s="18" t="s">
        <v>135</v>
      </c>
      <c r="BM237" s="232" t="s">
        <v>1499</v>
      </c>
    </row>
    <row r="238" s="13" customFormat="1">
      <c r="A238" s="13"/>
      <c r="B238" s="234"/>
      <c r="C238" s="235"/>
      <c r="D238" s="236" t="s">
        <v>137</v>
      </c>
      <c r="E238" s="237" t="s">
        <v>1</v>
      </c>
      <c r="F238" s="238" t="s">
        <v>559</v>
      </c>
      <c r="G238" s="235"/>
      <c r="H238" s="237" t="s">
        <v>1</v>
      </c>
      <c r="I238" s="239"/>
      <c r="J238" s="235"/>
      <c r="K238" s="235"/>
      <c r="L238" s="240"/>
      <c r="M238" s="241"/>
      <c r="N238" s="242"/>
      <c r="O238" s="242"/>
      <c r="P238" s="242"/>
      <c r="Q238" s="242"/>
      <c r="R238" s="242"/>
      <c r="S238" s="242"/>
      <c r="T238" s="24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4" t="s">
        <v>137</v>
      </c>
      <c r="AU238" s="244" t="s">
        <v>86</v>
      </c>
      <c r="AV238" s="13" t="s">
        <v>84</v>
      </c>
      <c r="AW238" s="13" t="s">
        <v>32</v>
      </c>
      <c r="AX238" s="13" t="s">
        <v>76</v>
      </c>
      <c r="AY238" s="244" t="s">
        <v>128</v>
      </c>
    </row>
    <row r="239" s="14" customFormat="1">
      <c r="A239" s="14"/>
      <c r="B239" s="245"/>
      <c r="C239" s="246"/>
      <c r="D239" s="236" t="s">
        <v>137</v>
      </c>
      <c r="E239" s="247" t="s">
        <v>1</v>
      </c>
      <c r="F239" s="248" t="s">
        <v>1498</v>
      </c>
      <c r="G239" s="246"/>
      <c r="H239" s="249">
        <v>180</v>
      </c>
      <c r="I239" s="250"/>
      <c r="J239" s="246"/>
      <c r="K239" s="246"/>
      <c r="L239" s="251"/>
      <c r="M239" s="252"/>
      <c r="N239" s="253"/>
      <c r="O239" s="253"/>
      <c r="P239" s="253"/>
      <c r="Q239" s="253"/>
      <c r="R239" s="253"/>
      <c r="S239" s="253"/>
      <c r="T239" s="254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5" t="s">
        <v>137</v>
      </c>
      <c r="AU239" s="255" t="s">
        <v>86</v>
      </c>
      <c r="AV239" s="14" t="s">
        <v>86</v>
      </c>
      <c r="AW239" s="14" t="s">
        <v>32</v>
      </c>
      <c r="AX239" s="14" t="s">
        <v>84</v>
      </c>
      <c r="AY239" s="255" t="s">
        <v>128</v>
      </c>
    </row>
    <row r="240" s="2" customFormat="1" ht="21.75" customHeight="1">
      <c r="A240" s="39"/>
      <c r="B240" s="40"/>
      <c r="C240" s="220" t="s">
        <v>422</v>
      </c>
      <c r="D240" s="220" t="s">
        <v>131</v>
      </c>
      <c r="E240" s="221" t="s">
        <v>561</v>
      </c>
      <c r="F240" s="222" t="s">
        <v>562</v>
      </c>
      <c r="G240" s="223" t="s">
        <v>320</v>
      </c>
      <c r="H240" s="224">
        <v>180</v>
      </c>
      <c r="I240" s="225"/>
      <c r="J240" s="226">
        <f>ROUND(I240*H240,2)</f>
        <v>0</v>
      </c>
      <c r="K240" s="227"/>
      <c r="L240" s="45"/>
      <c r="M240" s="228" t="s">
        <v>1</v>
      </c>
      <c r="N240" s="229" t="s">
        <v>41</v>
      </c>
      <c r="O240" s="92"/>
      <c r="P240" s="230">
        <f>O240*H240</f>
        <v>0</v>
      </c>
      <c r="Q240" s="230">
        <v>0</v>
      </c>
      <c r="R240" s="230">
        <f>Q240*H240</f>
        <v>0</v>
      </c>
      <c r="S240" s="230">
        <v>0</v>
      </c>
      <c r="T240" s="231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2" t="s">
        <v>135</v>
      </c>
      <c r="AT240" s="232" t="s">
        <v>131</v>
      </c>
      <c r="AU240" s="232" t="s">
        <v>86</v>
      </c>
      <c r="AY240" s="18" t="s">
        <v>128</v>
      </c>
      <c r="BE240" s="233">
        <f>IF(N240="základní",J240,0)</f>
        <v>0</v>
      </c>
      <c r="BF240" s="233">
        <f>IF(N240="snížená",J240,0)</f>
        <v>0</v>
      </c>
      <c r="BG240" s="233">
        <f>IF(N240="zákl. přenesená",J240,0)</f>
        <v>0</v>
      </c>
      <c r="BH240" s="233">
        <f>IF(N240="sníž. přenesená",J240,0)</f>
        <v>0</v>
      </c>
      <c r="BI240" s="233">
        <f>IF(N240="nulová",J240,0)</f>
        <v>0</v>
      </c>
      <c r="BJ240" s="18" t="s">
        <v>84</v>
      </c>
      <c r="BK240" s="233">
        <f>ROUND(I240*H240,2)</f>
        <v>0</v>
      </c>
      <c r="BL240" s="18" t="s">
        <v>135</v>
      </c>
      <c r="BM240" s="232" t="s">
        <v>1500</v>
      </c>
    </row>
    <row r="241" s="13" customFormat="1">
      <c r="A241" s="13"/>
      <c r="B241" s="234"/>
      <c r="C241" s="235"/>
      <c r="D241" s="236" t="s">
        <v>137</v>
      </c>
      <c r="E241" s="237" t="s">
        <v>1</v>
      </c>
      <c r="F241" s="238" t="s">
        <v>559</v>
      </c>
      <c r="G241" s="235"/>
      <c r="H241" s="237" t="s">
        <v>1</v>
      </c>
      <c r="I241" s="239"/>
      <c r="J241" s="235"/>
      <c r="K241" s="235"/>
      <c r="L241" s="240"/>
      <c r="M241" s="241"/>
      <c r="N241" s="242"/>
      <c r="O241" s="242"/>
      <c r="P241" s="242"/>
      <c r="Q241" s="242"/>
      <c r="R241" s="242"/>
      <c r="S241" s="242"/>
      <c r="T241" s="24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4" t="s">
        <v>137</v>
      </c>
      <c r="AU241" s="244" t="s">
        <v>86</v>
      </c>
      <c r="AV241" s="13" t="s">
        <v>84</v>
      </c>
      <c r="AW241" s="13" t="s">
        <v>32</v>
      </c>
      <c r="AX241" s="13" t="s">
        <v>76</v>
      </c>
      <c r="AY241" s="244" t="s">
        <v>128</v>
      </c>
    </row>
    <row r="242" s="14" customFormat="1">
      <c r="A242" s="14"/>
      <c r="B242" s="245"/>
      <c r="C242" s="246"/>
      <c r="D242" s="236" t="s">
        <v>137</v>
      </c>
      <c r="E242" s="247" t="s">
        <v>1</v>
      </c>
      <c r="F242" s="248" t="s">
        <v>1498</v>
      </c>
      <c r="G242" s="246"/>
      <c r="H242" s="249">
        <v>180</v>
      </c>
      <c r="I242" s="250"/>
      <c r="J242" s="246"/>
      <c r="K242" s="246"/>
      <c r="L242" s="251"/>
      <c r="M242" s="252"/>
      <c r="N242" s="253"/>
      <c r="O242" s="253"/>
      <c r="P242" s="253"/>
      <c r="Q242" s="253"/>
      <c r="R242" s="253"/>
      <c r="S242" s="253"/>
      <c r="T242" s="25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5" t="s">
        <v>137</v>
      </c>
      <c r="AU242" s="255" t="s">
        <v>86</v>
      </c>
      <c r="AV242" s="14" t="s">
        <v>86</v>
      </c>
      <c r="AW242" s="14" t="s">
        <v>32</v>
      </c>
      <c r="AX242" s="14" t="s">
        <v>84</v>
      </c>
      <c r="AY242" s="255" t="s">
        <v>128</v>
      </c>
    </row>
    <row r="243" s="2" customFormat="1" ht="24.15" customHeight="1">
      <c r="A243" s="39"/>
      <c r="B243" s="40"/>
      <c r="C243" s="220" t="s">
        <v>427</v>
      </c>
      <c r="D243" s="220" t="s">
        <v>131</v>
      </c>
      <c r="E243" s="221" t="s">
        <v>565</v>
      </c>
      <c r="F243" s="222" t="s">
        <v>566</v>
      </c>
      <c r="G243" s="223" t="s">
        <v>320</v>
      </c>
      <c r="H243" s="224">
        <v>270</v>
      </c>
      <c r="I243" s="225"/>
      <c r="J243" s="226">
        <f>ROUND(I243*H243,2)</f>
        <v>0</v>
      </c>
      <c r="K243" s="227"/>
      <c r="L243" s="45"/>
      <c r="M243" s="228" t="s">
        <v>1</v>
      </c>
      <c r="N243" s="229" t="s">
        <v>41</v>
      </c>
      <c r="O243" s="92"/>
      <c r="P243" s="230">
        <f>O243*H243</f>
        <v>0</v>
      </c>
      <c r="Q243" s="230">
        <v>0</v>
      </c>
      <c r="R243" s="230">
        <f>Q243*H243</f>
        <v>0</v>
      </c>
      <c r="S243" s="230">
        <v>0</v>
      </c>
      <c r="T243" s="231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2" t="s">
        <v>135</v>
      </c>
      <c r="AT243" s="232" t="s">
        <v>131</v>
      </c>
      <c r="AU243" s="232" t="s">
        <v>86</v>
      </c>
      <c r="AY243" s="18" t="s">
        <v>128</v>
      </c>
      <c r="BE243" s="233">
        <f>IF(N243="základní",J243,0)</f>
        <v>0</v>
      </c>
      <c r="BF243" s="233">
        <f>IF(N243="snížená",J243,0)</f>
        <v>0</v>
      </c>
      <c r="BG243" s="233">
        <f>IF(N243="zákl. přenesená",J243,0)</f>
        <v>0</v>
      </c>
      <c r="BH243" s="233">
        <f>IF(N243="sníž. přenesená",J243,0)</f>
        <v>0</v>
      </c>
      <c r="BI243" s="233">
        <f>IF(N243="nulová",J243,0)</f>
        <v>0</v>
      </c>
      <c r="BJ243" s="18" t="s">
        <v>84</v>
      </c>
      <c r="BK243" s="233">
        <f>ROUND(I243*H243,2)</f>
        <v>0</v>
      </c>
      <c r="BL243" s="18" t="s">
        <v>135</v>
      </c>
      <c r="BM243" s="232" t="s">
        <v>1501</v>
      </c>
    </row>
    <row r="244" s="13" customFormat="1">
      <c r="A244" s="13"/>
      <c r="B244" s="234"/>
      <c r="C244" s="235"/>
      <c r="D244" s="236" t="s">
        <v>137</v>
      </c>
      <c r="E244" s="237" t="s">
        <v>1</v>
      </c>
      <c r="F244" s="238" t="s">
        <v>568</v>
      </c>
      <c r="G244" s="235"/>
      <c r="H244" s="237" t="s">
        <v>1</v>
      </c>
      <c r="I244" s="239"/>
      <c r="J244" s="235"/>
      <c r="K244" s="235"/>
      <c r="L244" s="240"/>
      <c r="M244" s="241"/>
      <c r="N244" s="242"/>
      <c r="O244" s="242"/>
      <c r="P244" s="242"/>
      <c r="Q244" s="242"/>
      <c r="R244" s="242"/>
      <c r="S244" s="242"/>
      <c r="T244" s="24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4" t="s">
        <v>137</v>
      </c>
      <c r="AU244" s="244" t="s">
        <v>86</v>
      </c>
      <c r="AV244" s="13" t="s">
        <v>84</v>
      </c>
      <c r="AW244" s="13" t="s">
        <v>32</v>
      </c>
      <c r="AX244" s="13" t="s">
        <v>76</v>
      </c>
      <c r="AY244" s="244" t="s">
        <v>128</v>
      </c>
    </row>
    <row r="245" s="14" customFormat="1">
      <c r="A245" s="14"/>
      <c r="B245" s="245"/>
      <c r="C245" s="246"/>
      <c r="D245" s="236" t="s">
        <v>137</v>
      </c>
      <c r="E245" s="247" t="s">
        <v>1</v>
      </c>
      <c r="F245" s="248" t="s">
        <v>1502</v>
      </c>
      <c r="G245" s="246"/>
      <c r="H245" s="249">
        <v>270</v>
      </c>
      <c r="I245" s="250"/>
      <c r="J245" s="246"/>
      <c r="K245" s="246"/>
      <c r="L245" s="251"/>
      <c r="M245" s="252"/>
      <c r="N245" s="253"/>
      <c r="O245" s="253"/>
      <c r="P245" s="253"/>
      <c r="Q245" s="253"/>
      <c r="R245" s="253"/>
      <c r="S245" s="253"/>
      <c r="T245" s="25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5" t="s">
        <v>137</v>
      </c>
      <c r="AU245" s="255" t="s">
        <v>86</v>
      </c>
      <c r="AV245" s="14" t="s">
        <v>86</v>
      </c>
      <c r="AW245" s="14" t="s">
        <v>32</v>
      </c>
      <c r="AX245" s="14" t="s">
        <v>84</v>
      </c>
      <c r="AY245" s="255" t="s">
        <v>128</v>
      </c>
    </row>
    <row r="246" s="2" customFormat="1" ht="49.05" customHeight="1">
      <c r="A246" s="39"/>
      <c r="B246" s="40"/>
      <c r="C246" s="220" t="s">
        <v>432</v>
      </c>
      <c r="D246" s="220" t="s">
        <v>131</v>
      </c>
      <c r="E246" s="221" t="s">
        <v>589</v>
      </c>
      <c r="F246" s="222" t="s">
        <v>590</v>
      </c>
      <c r="G246" s="223" t="s">
        <v>320</v>
      </c>
      <c r="H246" s="224">
        <v>90</v>
      </c>
      <c r="I246" s="225"/>
      <c r="J246" s="226">
        <f>ROUND(I246*H246,2)</f>
        <v>0</v>
      </c>
      <c r="K246" s="227"/>
      <c r="L246" s="45"/>
      <c r="M246" s="228" t="s">
        <v>1</v>
      </c>
      <c r="N246" s="229" t="s">
        <v>41</v>
      </c>
      <c r="O246" s="92"/>
      <c r="P246" s="230">
        <f>O246*H246</f>
        <v>0</v>
      </c>
      <c r="Q246" s="230">
        <v>0</v>
      </c>
      <c r="R246" s="230">
        <f>Q246*H246</f>
        <v>0</v>
      </c>
      <c r="S246" s="230">
        <v>0</v>
      </c>
      <c r="T246" s="231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2" t="s">
        <v>135</v>
      </c>
      <c r="AT246" s="232" t="s">
        <v>131</v>
      </c>
      <c r="AU246" s="232" t="s">
        <v>86</v>
      </c>
      <c r="AY246" s="18" t="s">
        <v>128</v>
      </c>
      <c r="BE246" s="233">
        <f>IF(N246="základní",J246,0)</f>
        <v>0</v>
      </c>
      <c r="BF246" s="233">
        <f>IF(N246="snížená",J246,0)</f>
        <v>0</v>
      </c>
      <c r="BG246" s="233">
        <f>IF(N246="zákl. přenesená",J246,0)</f>
        <v>0</v>
      </c>
      <c r="BH246" s="233">
        <f>IF(N246="sníž. přenesená",J246,0)</f>
        <v>0</v>
      </c>
      <c r="BI246" s="233">
        <f>IF(N246="nulová",J246,0)</f>
        <v>0</v>
      </c>
      <c r="BJ246" s="18" t="s">
        <v>84</v>
      </c>
      <c r="BK246" s="233">
        <f>ROUND(I246*H246,2)</f>
        <v>0</v>
      </c>
      <c r="BL246" s="18" t="s">
        <v>135</v>
      </c>
      <c r="BM246" s="232" t="s">
        <v>1503</v>
      </c>
    </row>
    <row r="247" s="14" customFormat="1">
      <c r="A247" s="14"/>
      <c r="B247" s="245"/>
      <c r="C247" s="246"/>
      <c r="D247" s="236" t="s">
        <v>137</v>
      </c>
      <c r="E247" s="247" t="s">
        <v>1</v>
      </c>
      <c r="F247" s="248" t="s">
        <v>698</v>
      </c>
      <c r="G247" s="246"/>
      <c r="H247" s="249">
        <v>90</v>
      </c>
      <c r="I247" s="250"/>
      <c r="J247" s="246"/>
      <c r="K247" s="246"/>
      <c r="L247" s="251"/>
      <c r="M247" s="252"/>
      <c r="N247" s="253"/>
      <c r="O247" s="253"/>
      <c r="P247" s="253"/>
      <c r="Q247" s="253"/>
      <c r="R247" s="253"/>
      <c r="S247" s="253"/>
      <c r="T247" s="25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5" t="s">
        <v>137</v>
      </c>
      <c r="AU247" s="255" t="s">
        <v>86</v>
      </c>
      <c r="AV247" s="14" t="s">
        <v>86</v>
      </c>
      <c r="AW247" s="14" t="s">
        <v>32</v>
      </c>
      <c r="AX247" s="14" t="s">
        <v>84</v>
      </c>
      <c r="AY247" s="255" t="s">
        <v>128</v>
      </c>
    </row>
    <row r="248" s="2" customFormat="1" ht="24.15" customHeight="1">
      <c r="A248" s="39"/>
      <c r="B248" s="40"/>
      <c r="C248" s="220" t="s">
        <v>437</v>
      </c>
      <c r="D248" s="220" t="s">
        <v>131</v>
      </c>
      <c r="E248" s="221" t="s">
        <v>597</v>
      </c>
      <c r="F248" s="222" t="s">
        <v>598</v>
      </c>
      <c r="G248" s="223" t="s">
        <v>282</v>
      </c>
      <c r="H248" s="224">
        <v>0.0030000000000000001</v>
      </c>
      <c r="I248" s="225"/>
      <c r="J248" s="226">
        <f>ROUND(I248*H248,2)</f>
        <v>0</v>
      </c>
      <c r="K248" s="227"/>
      <c r="L248" s="45"/>
      <c r="M248" s="228" t="s">
        <v>1</v>
      </c>
      <c r="N248" s="229" t="s">
        <v>41</v>
      </c>
      <c r="O248" s="92"/>
      <c r="P248" s="230">
        <f>O248*H248</f>
        <v>0</v>
      </c>
      <c r="Q248" s="230">
        <v>0</v>
      </c>
      <c r="R248" s="230">
        <f>Q248*H248</f>
        <v>0</v>
      </c>
      <c r="S248" s="230">
        <v>0</v>
      </c>
      <c r="T248" s="231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2" t="s">
        <v>135</v>
      </c>
      <c r="AT248" s="232" t="s">
        <v>131</v>
      </c>
      <c r="AU248" s="232" t="s">
        <v>86</v>
      </c>
      <c r="AY248" s="18" t="s">
        <v>128</v>
      </c>
      <c r="BE248" s="233">
        <f>IF(N248="základní",J248,0)</f>
        <v>0</v>
      </c>
      <c r="BF248" s="233">
        <f>IF(N248="snížená",J248,0)</f>
        <v>0</v>
      </c>
      <c r="BG248" s="233">
        <f>IF(N248="zákl. přenesená",J248,0)</f>
        <v>0</v>
      </c>
      <c r="BH248" s="233">
        <f>IF(N248="sníž. přenesená",J248,0)</f>
        <v>0</v>
      </c>
      <c r="BI248" s="233">
        <f>IF(N248="nulová",J248,0)</f>
        <v>0</v>
      </c>
      <c r="BJ248" s="18" t="s">
        <v>84</v>
      </c>
      <c r="BK248" s="233">
        <f>ROUND(I248*H248,2)</f>
        <v>0</v>
      </c>
      <c r="BL248" s="18" t="s">
        <v>135</v>
      </c>
      <c r="BM248" s="232" t="s">
        <v>1504</v>
      </c>
    </row>
    <row r="249" s="14" customFormat="1">
      <c r="A249" s="14"/>
      <c r="B249" s="245"/>
      <c r="C249" s="246"/>
      <c r="D249" s="236" t="s">
        <v>137</v>
      </c>
      <c r="E249" s="247" t="s">
        <v>1</v>
      </c>
      <c r="F249" s="248" t="s">
        <v>1505</v>
      </c>
      <c r="G249" s="246"/>
      <c r="H249" s="249">
        <v>0.0030000000000000001</v>
      </c>
      <c r="I249" s="250"/>
      <c r="J249" s="246"/>
      <c r="K249" s="246"/>
      <c r="L249" s="251"/>
      <c r="M249" s="252"/>
      <c r="N249" s="253"/>
      <c r="O249" s="253"/>
      <c r="P249" s="253"/>
      <c r="Q249" s="253"/>
      <c r="R249" s="253"/>
      <c r="S249" s="253"/>
      <c r="T249" s="25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5" t="s">
        <v>137</v>
      </c>
      <c r="AU249" s="255" t="s">
        <v>86</v>
      </c>
      <c r="AV249" s="14" t="s">
        <v>86</v>
      </c>
      <c r="AW249" s="14" t="s">
        <v>32</v>
      </c>
      <c r="AX249" s="14" t="s">
        <v>84</v>
      </c>
      <c r="AY249" s="255" t="s">
        <v>128</v>
      </c>
    </row>
    <row r="250" s="2" customFormat="1" ht="16.5" customHeight="1">
      <c r="A250" s="39"/>
      <c r="B250" s="40"/>
      <c r="C250" s="270" t="s">
        <v>441</v>
      </c>
      <c r="D250" s="270" t="s">
        <v>279</v>
      </c>
      <c r="E250" s="271" t="s">
        <v>602</v>
      </c>
      <c r="F250" s="272" t="s">
        <v>603</v>
      </c>
      <c r="G250" s="273" t="s">
        <v>540</v>
      </c>
      <c r="H250" s="274">
        <v>2.9700000000000002</v>
      </c>
      <c r="I250" s="275"/>
      <c r="J250" s="276">
        <f>ROUND(I250*H250,2)</f>
        <v>0</v>
      </c>
      <c r="K250" s="277"/>
      <c r="L250" s="278"/>
      <c r="M250" s="279" t="s">
        <v>1</v>
      </c>
      <c r="N250" s="280" t="s">
        <v>41</v>
      </c>
      <c r="O250" s="92"/>
      <c r="P250" s="230">
        <f>O250*H250</f>
        <v>0</v>
      </c>
      <c r="Q250" s="230">
        <v>0.001</v>
      </c>
      <c r="R250" s="230">
        <f>Q250*H250</f>
        <v>0.0029700000000000004</v>
      </c>
      <c r="S250" s="230">
        <v>0</v>
      </c>
      <c r="T250" s="231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2" t="s">
        <v>175</v>
      </c>
      <c r="AT250" s="232" t="s">
        <v>279</v>
      </c>
      <c r="AU250" s="232" t="s">
        <v>86</v>
      </c>
      <c r="AY250" s="18" t="s">
        <v>128</v>
      </c>
      <c r="BE250" s="233">
        <f>IF(N250="základní",J250,0)</f>
        <v>0</v>
      </c>
      <c r="BF250" s="233">
        <f>IF(N250="snížená",J250,0)</f>
        <v>0</v>
      </c>
      <c r="BG250" s="233">
        <f>IF(N250="zákl. přenesená",J250,0)</f>
        <v>0</v>
      </c>
      <c r="BH250" s="233">
        <f>IF(N250="sníž. přenesená",J250,0)</f>
        <v>0</v>
      </c>
      <c r="BI250" s="233">
        <f>IF(N250="nulová",J250,0)</f>
        <v>0</v>
      </c>
      <c r="BJ250" s="18" t="s">
        <v>84</v>
      </c>
      <c r="BK250" s="233">
        <f>ROUND(I250*H250,2)</f>
        <v>0</v>
      </c>
      <c r="BL250" s="18" t="s">
        <v>135</v>
      </c>
      <c r="BM250" s="232" t="s">
        <v>1506</v>
      </c>
    </row>
    <row r="251" s="14" customFormat="1">
      <c r="A251" s="14"/>
      <c r="B251" s="245"/>
      <c r="C251" s="246"/>
      <c r="D251" s="236" t="s">
        <v>137</v>
      </c>
      <c r="E251" s="247" t="s">
        <v>1</v>
      </c>
      <c r="F251" s="248" t="s">
        <v>1507</v>
      </c>
      <c r="G251" s="246"/>
      <c r="H251" s="249">
        <v>2.7000000000000002</v>
      </c>
      <c r="I251" s="250"/>
      <c r="J251" s="246"/>
      <c r="K251" s="246"/>
      <c r="L251" s="251"/>
      <c r="M251" s="252"/>
      <c r="N251" s="253"/>
      <c r="O251" s="253"/>
      <c r="P251" s="253"/>
      <c r="Q251" s="253"/>
      <c r="R251" s="253"/>
      <c r="S251" s="253"/>
      <c r="T251" s="25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5" t="s">
        <v>137</v>
      </c>
      <c r="AU251" s="255" t="s">
        <v>86</v>
      </c>
      <c r="AV251" s="14" t="s">
        <v>86</v>
      </c>
      <c r="AW251" s="14" t="s">
        <v>32</v>
      </c>
      <c r="AX251" s="14" t="s">
        <v>84</v>
      </c>
      <c r="AY251" s="255" t="s">
        <v>128</v>
      </c>
    </row>
    <row r="252" s="14" customFormat="1">
      <c r="A252" s="14"/>
      <c r="B252" s="245"/>
      <c r="C252" s="246"/>
      <c r="D252" s="236" t="s">
        <v>137</v>
      </c>
      <c r="E252" s="246"/>
      <c r="F252" s="248" t="s">
        <v>1508</v>
      </c>
      <c r="G252" s="246"/>
      <c r="H252" s="249">
        <v>2.9700000000000002</v>
      </c>
      <c r="I252" s="250"/>
      <c r="J252" s="246"/>
      <c r="K252" s="246"/>
      <c r="L252" s="251"/>
      <c r="M252" s="252"/>
      <c r="N252" s="253"/>
      <c r="O252" s="253"/>
      <c r="P252" s="253"/>
      <c r="Q252" s="253"/>
      <c r="R252" s="253"/>
      <c r="S252" s="253"/>
      <c r="T252" s="254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5" t="s">
        <v>137</v>
      </c>
      <c r="AU252" s="255" t="s">
        <v>86</v>
      </c>
      <c r="AV252" s="14" t="s">
        <v>86</v>
      </c>
      <c r="AW252" s="14" t="s">
        <v>4</v>
      </c>
      <c r="AX252" s="14" t="s">
        <v>84</v>
      </c>
      <c r="AY252" s="255" t="s">
        <v>128</v>
      </c>
    </row>
    <row r="253" s="2" customFormat="1" ht="24.15" customHeight="1">
      <c r="A253" s="39"/>
      <c r="B253" s="40"/>
      <c r="C253" s="220" t="s">
        <v>446</v>
      </c>
      <c r="D253" s="220" t="s">
        <v>131</v>
      </c>
      <c r="E253" s="221" t="s">
        <v>614</v>
      </c>
      <c r="F253" s="222" t="s">
        <v>615</v>
      </c>
      <c r="G253" s="223" t="s">
        <v>320</v>
      </c>
      <c r="H253" s="224">
        <v>540</v>
      </c>
      <c r="I253" s="225"/>
      <c r="J253" s="226">
        <f>ROUND(I253*H253,2)</f>
        <v>0</v>
      </c>
      <c r="K253" s="227"/>
      <c r="L253" s="45"/>
      <c r="M253" s="228" t="s">
        <v>1</v>
      </c>
      <c r="N253" s="229" t="s">
        <v>41</v>
      </c>
      <c r="O253" s="92"/>
      <c r="P253" s="230">
        <f>O253*H253</f>
        <v>0</v>
      </c>
      <c r="Q253" s="230">
        <v>0</v>
      </c>
      <c r="R253" s="230">
        <f>Q253*H253</f>
        <v>0</v>
      </c>
      <c r="S253" s="230">
        <v>0</v>
      </c>
      <c r="T253" s="231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2" t="s">
        <v>135</v>
      </c>
      <c r="AT253" s="232" t="s">
        <v>131</v>
      </c>
      <c r="AU253" s="232" t="s">
        <v>86</v>
      </c>
      <c r="AY253" s="18" t="s">
        <v>128</v>
      </c>
      <c r="BE253" s="233">
        <f>IF(N253="základní",J253,0)</f>
        <v>0</v>
      </c>
      <c r="BF253" s="233">
        <f>IF(N253="snížená",J253,0)</f>
        <v>0</v>
      </c>
      <c r="BG253" s="233">
        <f>IF(N253="zákl. přenesená",J253,0)</f>
        <v>0</v>
      </c>
      <c r="BH253" s="233">
        <f>IF(N253="sníž. přenesená",J253,0)</f>
        <v>0</v>
      </c>
      <c r="BI253" s="233">
        <f>IF(N253="nulová",J253,0)</f>
        <v>0</v>
      </c>
      <c r="BJ253" s="18" t="s">
        <v>84</v>
      </c>
      <c r="BK253" s="233">
        <f>ROUND(I253*H253,2)</f>
        <v>0</v>
      </c>
      <c r="BL253" s="18" t="s">
        <v>135</v>
      </c>
      <c r="BM253" s="232" t="s">
        <v>1509</v>
      </c>
    </row>
    <row r="254" s="13" customFormat="1">
      <c r="A254" s="13"/>
      <c r="B254" s="234"/>
      <c r="C254" s="235"/>
      <c r="D254" s="236" t="s">
        <v>137</v>
      </c>
      <c r="E254" s="237" t="s">
        <v>1</v>
      </c>
      <c r="F254" s="238" t="s">
        <v>617</v>
      </c>
      <c r="G254" s="235"/>
      <c r="H254" s="237" t="s">
        <v>1</v>
      </c>
      <c r="I254" s="239"/>
      <c r="J254" s="235"/>
      <c r="K254" s="235"/>
      <c r="L254" s="240"/>
      <c r="M254" s="241"/>
      <c r="N254" s="242"/>
      <c r="O254" s="242"/>
      <c r="P254" s="242"/>
      <c r="Q254" s="242"/>
      <c r="R254" s="242"/>
      <c r="S254" s="242"/>
      <c r="T254" s="24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4" t="s">
        <v>137</v>
      </c>
      <c r="AU254" s="244" t="s">
        <v>86</v>
      </c>
      <c r="AV254" s="13" t="s">
        <v>84</v>
      </c>
      <c r="AW254" s="13" t="s">
        <v>32</v>
      </c>
      <c r="AX254" s="13" t="s">
        <v>76</v>
      </c>
      <c r="AY254" s="244" t="s">
        <v>128</v>
      </c>
    </row>
    <row r="255" s="14" customFormat="1">
      <c r="A255" s="14"/>
      <c r="B255" s="245"/>
      <c r="C255" s="246"/>
      <c r="D255" s="236" t="s">
        <v>137</v>
      </c>
      <c r="E255" s="247" t="s">
        <v>1</v>
      </c>
      <c r="F255" s="248" t="s">
        <v>1510</v>
      </c>
      <c r="G255" s="246"/>
      <c r="H255" s="249">
        <v>540</v>
      </c>
      <c r="I255" s="250"/>
      <c r="J255" s="246"/>
      <c r="K255" s="246"/>
      <c r="L255" s="251"/>
      <c r="M255" s="252"/>
      <c r="N255" s="253"/>
      <c r="O255" s="253"/>
      <c r="P255" s="253"/>
      <c r="Q255" s="253"/>
      <c r="R255" s="253"/>
      <c r="S255" s="253"/>
      <c r="T255" s="25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5" t="s">
        <v>137</v>
      </c>
      <c r="AU255" s="255" t="s">
        <v>86</v>
      </c>
      <c r="AV255" s="14" t="s">
        <v>86</v>
      </c>
      <c r="AW255" s="14" t="s">
        <v>32</v>
      </c>
      <c r="AX255" s="14" t="s">
        <v>84</v>
      </c>
      <c r="AY255" s="255" t="s">
        <v>128</v>
      </c>
    </row>
    <row r="256" s="2" customFormat="1" ht="21.75" customHeight="1">
      <c r="A256" s="39"/>
      <c r="B256" s="40"/>
      <c r="C256" s="220" t="s">
        <v>452</v>
      </c>
      <c r="D256" s="220" t="s">
        <v>131</v>
      </c>
      <c r="E256" s="221" t="s">
        <v>625</v>
      </c>
      <c r="F256" s="222" t="s">
        <v>626</v>
      </c>
      <c r="G256" s="223" t="s">
        <v>320</v>
      </c>
      <c r="H256" s="224">
        <v>180</v>
      </c>
      <c r="I256" s="225"/>
      <c r="J256" s="226">
        <f>ROUND(I256*H256,2)</f>
        <v>0</v>
      </c>
      <c r="K256" s="227"/>
      <c r="L256" s="45"/>
      <c r="M256" s="228" t="s">
        <v>1</v>
      </c>
      <c r="N256" s="229" t="s">
        <v>41</v>
      </c>
      <c r="O256" s="92"/>
      <c r="P256" s="230">
        <f>O256*H256</f>
        <v>0</v>
      </c>
      <c r="Q256" s="230">
        <v>0</v>
      </c>
      <c r="R256" s="230">
        <f>Q256*H256</f>
        <v>0</v>
      </c>
      <c r="S256" s="230">
        <v>0</v>
      </c>
      <c r="T256" s="231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2" t="s">
        <v>135</v>
      </c>
      <c r="AT256" s="232" t="s">
        <v>131</v>
      </c>
      <c r="AU256" s="232" t="s">
        <v>86</v>
      </c>
      <c r="AY256" s="18" t="s">
        <v>128</v>
      </c>
      <c r="BE256" s="233">
        <f>IF(N256="základní",J256,0)</f>
        <v>0</v>
      </c>
      <c r="BF256" s="233">
        <f>IF(N256="snížená",J256,0)</f>
        <v>0</v>
      </c>
      <c r="BG256" s="233">
        <f>IF(N256="zákl. přenesená",J256,0)</f>
        <v>0</v>
      </c>
      <c r="BH256" s="233">
        <f>IF(N256="sníž. přenesená",J256,0)</f>
        <v>0</v>
      </c>
      <c r="BI256" s="233">
        <f>IF(N256="nulová",J256,0)</f>
        <v>0</v>
      </c>
      <c r="BJ256" s="18" t="s">
        <v>84</v>
      </c>
      <c r="BK256" s="233">
        <f>ROUND(I256*H256,2)</f>
        <v>0</v>
      </c>
      <c r="BL256" s="18" t="s">
        <v>135</v>
      </c>
      <c r="BM256" s="232" t="s">
        <v>1511</v>
      </c>
    </row>
    <row r="257" s="13" customFormat="1">
      <c r="A257" s="13"/>
      <c r="B257" s="234"/>
      <c r="C257" s="235"/>
      <c r="D257" s="236" t="s">
        <v>137</v>
      </c>
      <c r="E257" s="237" t="s">
        <v>1</v>
      </c>
      <c r="F257" s="238" t="s">
        <v>559</v>
      </c>
      <c r="G257" s="235"/>
      <c r="H257" s="237" t="s">
        <v>1</v>
      </c>
      <c r="I257" s="239"/>
      <c r="J257" s="235"/>
      <c r="K257" s="235"/>
      <c r="L257" s="240"/>
      <c r="M257" s="241"/>
      <c r="N257" s="242"/>
      <c r="O257" s="242"/>
      <c r="P257" s="242"/>
      <c r="Q257" s="242"/>
      <c r="R257" s="242"/>
      <c r="S257" s="242"/>
      <c r="T257" s="24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4" t="s">
        <v>137</v>
      </c>
      <c r="AU257" s="244" t="s">
        <v>86</v>
      </c>
      <c r="AV257" s="13" t="s">
        <v>84</v>
      </c>
      <c r="AW257" s="13" t="s">
        <v>32</v>
      </c>
      <c r="AX257" s="13" t="s">
        <v>76</v>
      </c>
      <c r="AY257" s="244" t="s">
        <v>128</v>
      </c>
    </row>
    <row r="258" s="14" customFormat="1">
      <c r="A258" s="14"/>
      <c r="B258" s="245"/>
      <c r="C258" s="246"/>
      <c r="D258" s="236" t="s">
        <v>137</v>
      </c>
      <c r="E258" s="247" t="s">
        <v>1</v>
      </c>
      <c r="F258" s="248" t="s">
        <v>1498</v>
      </c>
      <c r="G258" s="246"/>
      <c r="H258" s="249">
        <v>180</v>
      </c>
      <c r="I258" s="250"/>
      <c r="J258" s="246"/>
      <c r="K258" s="246"/>
      <c r="L258" s="251"/>
      <c r="M258" s="252"/>
      <c r="N258" s="253"/>
      <c r="O258" s="253"/>
      <c r="P258" s="253"/>
      <c r="Q258" s="253"/>
      <c r="R258" s="253"/>
      <c r="S258" s="253"/>
      <c r="T258" s="25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5" t="s">
        <v>137</v>
      </c>
      <c r="AU258" s="255" t="s">
        <v>86</v>
      </c>
      <c r="AV258" s="14" t="s">
        <v>86</v>
      </c>
      <c r="AW258" s="14" t="s">
        <v>32</v>
      </c>
      <c r="AX258" s="14" t="s">
        <v>84</v>
      </c>
      <c r="AY258" s="255" t="s">
        <v>128</v>
      </c>
    </row>
    <row r="259" s="2" customFormat="1" ht="21.75" customHeight="1">
      <c r="A259" s="39"/>
      <c r="B259" s="40"/>
      <c r="C259" s="220" t="s">
        <v>458</v>
      </c>
      <c r="D259" s="220" t="s">
        <v>131</v>
      </c>
      <c r="E259" s="221" t="s">
        <v>634</v>
      </c>
      <c r="F259" s="222" t="s">
        <v>635</v>
      </c>
      <c r="G259" s="223" t="s">
        <v>249</v>
      </c>
      <c r="H259" s="224">
        <v>2.7000000000000002</v>
      </c>
      <c r="I259" s="225"/>
      <c r="J259" s="226">
        <f>ROUND(I259*H259,2)</f>
        <v>0</v>
      </c>
      <c r="K259" s="227"/>
      <c r="L259" s="45"/>
      <c r="M259" s="228" t="s">
        <v>1</v>
      </c>
      <c r="N259" s="229" t="s">
        <v>41</v>
      </c>
      <c r="O259" s="92"/>
      <c r="P259" s="230">
        <f>O259*H259</f>
        <v>0</v>
      </c>
      <c r="Q259" s="230">
        <v>0</v>
      </c>
      <c r="R259" s="230">
        <f>Q259*H259</f>
        <v>0</v>
      </c>
      <c r="S259" s="230">
        <v>0</v>
      </c>
      <c r="T259" s="231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2" t="s">
        <v>135</v>
      </c>
      <c r="AT259" s="232" t="s">
        <v>131</v>
      </c>
      <c r="AU259" s="232" t="s">
        <v>86</v>
      </c>
      <c r="AY259" s="18" t="s">
        <v>128</v>
      </c>
      <c r="BE259" s="233">
        <f>IF(N259="základní",J259,0)</f>
        <v>0</v>
      </c>
      <c r="BF259" s="233">
        <f>IF(N259="snížená",J259,0)</f>
        <v>0</v>
      </c>
      <c r="BG259" s="233">
        <f>IF(N259="zákl. přenesená",J259,0)</f>
        <v>0</v>
      </c>
      <c r="BH259" s="233">
        <f>IF(N259="sníž. přenesená",J259,0)</f>
        <v>0</v>
      </c>
      <c r="BI259" s="233">
        <f>IF(N259="nulová",J259,0)</f>
        <v>0</v>
      </c>
      <c r="BJ259" s="18" t="s">
        <v>84</v>
      </c>
      <c r="BK259" s="233">
        <f>ROUND(I259*H259,2)</f>
        <v>0</v>
      </c>
      <c r="BL259" s="18" t="s">
        <v>135</v>
      </c>
      <c r="BM259" s="232" t="s">
        <v>1512</v>
      </c>
    </row>
    <row r="260" s="13" customFormat="1">
      <c r="A260" s="13"/>
      <c r="B260" s="234"/>
      <c r="C260" s="235"/>
      <c r="D260" s="236" t="s">
        <v>137</v>
      </c>
      <c r="E260" s="237" t="s">
        <v>1</v>
      </c>
      <c r="F260" s="238" t="s">
        <v>617</v>
      </c>
      <c r="G260" s="235"/>
      <c r="H260" s="237" t="s">
        <v>1</v>
      </c>
      <c r="I260" s="239"/>
      <c r="J260" s="235"/>
      <c r="K260" s="235"/>
      <c r="L260" s="240"/>
      <c r="M260" s="241"/>
      <c r="N260" s="242"/>
      <c r="O260" s="242"/>
      <c r="P260" s="242"/>
      <c r="Q260" s="242"/>
      <c r="R260" s="242"/>
      <c r="S260" s="242"/>
      <c r="T260" s="24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4" t="s">
        <v>137</v>
      </c>
      <c r="AU260" s="244" t="s">
        <v>86</v>
      </c>
      <c r="AV260" s="13" t="s">
        <v>84</v>
      </c>
      <c r="AW260" s="13" t="s">
        <v>32</v>
      </c>
      <c r="AX260" s="13" t="s">
        <v>76</v>
      </c>
      <c r="AY260" s="244" t="s">
        <v>128</v>
      </c>
    </row>
    <row r="261" s="14" customFormat="1">
      <c r="A261" s="14"/>
      <c r="B261" s="245"/>
      <c r="C261" s="246"/>
      <c r="D261" s="236" t="s">
        <v>137</v>
      </c>
      <c r="E261" s="247" t="s">
        <v>1</v>
      </c>
      <c r="F261" s="248" t="s">
        <v>1513</v>
      </c>
      <c r="G261" s="246"/>
      <c r="H261" s="249">
        <v>2.7000000000000002</v>
      </c>
      <c r="I261" s="250"/>
      <c r="J261" s="246"/>
      <c r="K261" s="246"/>
      <c r="L261" s="251"/>
      <c r="M261" s="252"/>
      <c r="N261" s="253"/>
      <c r="O261" s="253"/>
      <c r="P261" s="253"/>
      <c r="Q261" s="253"/>
      <c r="R261" s="253"/>
      <c r="S261" s="253"/>
      <c r="T261" s="254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5" t="s">
        <v>137</v>
      </c>
      <c r="AU261" s="255" t="s">
        <v>86</v>
      </c>
      <c r="AV261" s="14" t="s">
        <v>86</v>
      </c>
      <c r="AW261" s="14" t="s">
        <v>32</v>
      </c>
      <c r="AX261" s="14" t="s">
        <v>84</v>
      </c>
      <c r="AY261" s="255" t="s">
        <v>128</v>
      </c>
    </row>
    <row r="262" s="12" customFormat="1" ht="22.8" customHeight="1">
      <c r="A262" s="12"/>
      <c r="B262" s="204"/>
      <c r="C262" s="205"/>
      <c r="D262" s="206" t="s">
        <v>75</v>
      </c>
      <c r="E262" s="218" t="s">
        <v>86</v>
      </c>
      <c r="F262" s="218" t="s">
        <v>638</v>
      </c>
      <c r="G262" s="205"/>
      <c r="H262" s="205"/>
      <c r="I262" s="208"/>
      <c r="J262" s="219">
        <f>BK262</f>
        <v>0</v>
      </c>
      <c r="K262" s="205"/>
      <c r="L262" s="210"/>
      <c r="M262" s="211"/>
      <c r="N262" s="212"/>
      <c r="O262" s="212"/>
      <c r="P262" s="213">
        <f>SUM(P263:P280)</f>
        <v>0</v>
      </c>
      <c r="Q262" s="212"/>
      <c r="R262" s="213">
        <f>SUM(R263:R280)</f>
        <v>8.2334207999999993</v>
      </c>
      <c r="S262" s="212"/>
      <c r="T262" s="214">
        <f>SUM(T263:T280)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15" t="s">
        <v>84</v>
      </c>
      <c r="AT262" s="216" t="s">
        <v>75</v>
      </c>
      <c r="AU262" s="216" t="s">
        <v>84</v>
      </c>
      <c r="AY262" s="215" t="s">
        <v>128</v>
      </c>
      <c r="BK262" s="217">
        <f>SUM(BK263:BK280)</f>
        <v>0</v>
      </c>
    </row>
    <row r="263" s="2" customFormat="1" ht="37.8" customHeight="1">
      <c r="A263" s="39"/>
      <c r="B263" s="40"/>
      <c r="C263" s="220" t="s">
        <v>464</v>
      </c>
      <c r="D263" s="220" t="s">
        <v>131</v>
      </c>
      <c r="E263" s="221" t="s">
        <v>640</v>
      </c>
      <c r="F263" s="222" t="s">
        <v>641</v>
      </c>
      <c r="G263" s="223" t="s">
        <v>249</v>
      </c>
      <c r="H263" s="224">
        <v>4.7999999999999998</v>
      </c>
      <c r="I263" s="225"/>
      <c r="J263" s="226">
        <f>ROUND(I263*H263,2)</f>
        <v>0</v>
      </c>
      <c r="K263" s="227"/>
      <c r="L263" s="45"/>
      <c r="M263" s="228" t="s">
        <v>1</v>
      </c>
      <c r="N263" s="229" t="s">
        <v>41</v>
      </c>
      <c r="O263" s="92"/>
      <c r="P263" s="230">
        <f>O263*H263</f>
        <v>0</v>
      </c>
      <c r="Q263" s="230">
        <v>0</v>
      </c>
      <c r="R263" s="230">
        <f>Q263*H263</f>
        <v>0</v>
      </c>
      <c r="S263" s="230">
        <v>0</v>
      </c>
      <c r="T263" s="231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2" t="s">
        <v>135</v>
      </c>
      <c r="AT263" s="232" t="s">
        <v>131</v>
      </c>
      <c r="AU263" s="232" t="s">
        <v>86</v>
      </c>
      <c r="AY263" s="18" t="s">
        <v>128</v>
      </c>
      <c r="BE263" s="233">
        <f>IF(N263="základní",J263,0)</f>
        <v>0</v>
      </c>
      <c r="BF263" s="233">
        <f>IF(N263="snížená",J263,0)</f>
        <v>0</v>
      </c>
      <c r="BG263" s="233">
        <f>IF(N263="zákl. přenesená",J263,0)</f>
        <v>0</v>
      </c>
      <c r="BH263" s="233">
        <f>IF(N263="sníž. přenesená",J263,0)</f>
        <v>0</v>
      </c>
      <c r="BI263" s="233">
        <f>IF(N263="nulová",J263,0)</f>
        <v>0</v>
      </c>
      <c r="BJ263" s="18" t="s">
        <v>84</v>
      </c>
      <c r="BK263" s="233">
        <f>ROUND(I263*H263,2)</f>
        <v>0</v>
      </c>
      <c r="BL263" s="18" t="s">
        <v>135</v>
      </c>
      <c r="BM263" s="232" t="s">
        <v>1514</v>
      </c>
    </row>
    <row r="264" s="14" customFormat="1">
      <c r="A264" s="14"/>
      <c r="B264" s="245"/>
      <c r="C264" s="246"/>
      <c r="D264" s="236" t="s">
        <v>137</v>
      </c>
      <c r="E264" s="247" t="s">
        <v>1</v>
      </c>
      <c r="F264" s="248" t="s">
        <v>1515</v>
      </c>
      <c r="G264" s="246"/>
      <c r="H264" s="249">
        <v>4.7999999999999998</v>
      </c>
      <c r="I264" s="250"/>
      <c r="J264" s="246"/>
      <c r="K264" s="246"/>
      <c r="L264" s="251"/>
      <c r="M264" s="252"/>
      <c r="N264" s="253"/>
      <c r="O264" s="253"/>
      <c r="P264" s="253"/>
      <c r="Q264" s="253"/>
      <c r="R264" s="253"/>
      <c r="S264" s="253"/>
      <c r="T264" s="254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5" t="s">
        <v>137</v>
      </c>
      <c r="AU264" s="255" t="s">
        <v>86</v>
      </c>
      <c r="AV264" s="14" t="s">
        <v>86</v>
      </c>
      <c r="AW264" s="14" t="s">
        <v>32</v>
      </c>
      <c r="AX264" s="14" t="s">
        <v>84</v>
      </c>
      <c r="AY264" s="255" t="s">
        <v>128</v>
      </c>
    </row>
    <row r="265" s="2" customFormat="1" ht="55.5" customHeight="1">
      <c r="A265" s="39"/>
      <c r="B265" s="40"/>
      <c r="C265" s="220" t="s">
        <v>469</v>
      </c>
      <c r="D265" s="220" t="s">
        <v>131</v>
      </c>
      <c r="E265" s="221" t="s">
        <v>644</v>
      </c>
      <c r="F265" s="222" t="s">
        <v>645</v>
      </c>
      <c r="G265" s="223" t="s">
        <v>320</v>
      </c>
      <c r="H265" s="224">
        <v>64</v>
      </c>
      <c r="I265" s="225"/>
      <c r="J265" s="226">
        <f>ROUND(I265*H265,2)</f>
        <v>0</v>
      </c>
      <c r="K265" s="227"/>
      <c r="L265" s="45"/>
      <c r="M265" s="228" t="s">
        <v>1</v>
      </c>
      <c r="N265" s="229" t="s">
        <v>41</v>
      </c>
      <c r="O265" s="92"/>
      <c r="P265" s="230">
        <f>O265*H265</f>
        <v>0</v>
      </c>
      <c r="Q265" s="230">
        <v>0.00031</v>
      </c>
      <c r="R265" s="230">
        <f>Q265*H265</f>
        <v>0.01984</v>
      </c>
      <c r="S265" s="230">
        <v>0</v>
      </c>
      <c r="T265" s="231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2" t="s">
        <v>135</v>
      </c>
      <c r="AT265" s="232" t="s">
        <v>131</v>
      </c>
      <c r="AU265" s="232" t="s">
        <v>86</v>
      </c>
      <c r="AY265" s="18" t="s">
        <v>128</v>
      </c>
      <c r="BE265" s="233">
        <f>IF(N265="základní",J265,0)</f>
        <v>0</v>
      </c>
      <c r="BF265" s="233">
        <f>IF(N265="snížená",J265,0)</f>
        <v>0</v>
      </c>
      <c r="BG265" s="233">
        <f>IF(N265="zákl. přenesená",J265,0)</f>
        <v>0</v>
      </c>
      <c r="BH265" s="233">
        <f>IF(N265="sníž. přenesená",J265,0)</f>
        <v>0</v>
      </c>
      <c r="BI265" s="233">
        <f>IF(N265="nulová",J265,0)</f>
        <v>0</v>
      </c>
      <c r="BJ265" s="18" t="s">
        <v>84</v>
      </c>
      <c r="BK265" s="233">
        <f>ROUND(I265*H265,2)</f>
        <v>0</v>
      </c>
      <c r="BL265" s="18" t="s">
        <v>135</v>
      </c>
      <c r="BM265" s="232" t="s">
        <v>1516</v>
      </c>
    </row>
    <row r="266" s="14" customFormat="1">
      <c r="A266" s="14"/>
      <c r="B266" s="245"/>
      <c r="C266" s="246"/>
      <c r="D266" s="236" t="s">
        <v>137</v>
      </c>
      <c r="E266" s="247" t="s">
        <v>1</v>
      </c>
      <c r="F266" s="248" t="s">
        <v>1517</v>
      </c>
      <c r="G266" s="246"/>
      <c r="H266" s="249">
        <v>64</v>
      </c>
      <c r="I266" s="250"/>
      <c r="J266" s="246"/>
      <c r="K266" s="246"/>
      <c r="L266" s="251"/>
      <c r="M266" s="252"/>
      <c r="N266" s="253"/>
      <c r="O266" s="253"/>
      <c r="P266" s="253"/>
      <c r="Q266" s="253"/>
      <c r="R266" s="253"/>
      <c r="S266" s="253"/>
      <c r="T266" s="25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5" t="s">
        <v>137</v>
      </c>
      <c r="AU266" s="255" t="s">
        <v>86</v>
      </c>
      <c r="AV266" s="14" t="s">
        <v>86</v>
      </c>
      <c r="AW266" s="14" t="s">
        <v>32</v>
      </c>
      <c r="AX266" s="14" t="s">
        <v>84</v>
      </c>
      <c r="AY266" s="255" t="s">
        <v>128</v>
      </c>
    </row>
    <row r="267" s="2" customFormat="1" ht="24.15" customHeight="1">
      <c r="A267" s="39"/>
      <c r="B267" s="40"/>
      <c r="C267" s="270" t="s">
        <v>473</v>
      </c>
      <c r="D267" s="270" t="s">
        <v>279</v>
      </c>
      <c r="E267" s="271" t="s">
        <v>649</v>
      </c>
      <c r="F267" s="272" t="s">
        <v>650</v>
      </c>
      <c r="G267" s="273" t="s">
        <v>320</v>
      </c>
      <c r="H267" s="274">
        <v>75.808000000000007</v>
      </c>
      <c r="I267" s="275"/>
      <c r="J267" s="276">
        <f>ROUND(I267*H267,2)</f>
        <v>0</v>
      </c>
      <c r="K267" s="277"/>
      <c r="L267" s="278"/>
      <c r="M267" s="279" t="s">
        <v>1</v>
      </c>
      <c r="N267" s="280" t="s">
        <v>41</v>
      </c>
      <c r="O267" s="92"/>
      <c r="P267" s="230">
        <f>O267*H267</f>
        <v>0</v>
      </c>
      <c r="Q267" s="230">
        <v>0.00010000000000000001</v>
      </c>
      <c r="R267" s="230">
        <f>Q267*H267</f>
        <v>0.0075808000000000013</v>
      </c>
      <c r="S267" s="230">
        <v>0</v>
      </c>
      <c r="T267" s="231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2" t="s">
        <v>175</v>
      </c>
      <c r="AT267" s="232" t="s">
        <v>279</v>
      </c>
      <c r="AU267" s="232" t="s">
        <v>86</v>
      </c>
      <c r="AY267" s="18" t="s">
        <v>128</v>
      </c>
      <c r="BE267" s="233">
        <f>IF(N267="základní",J267,0)</f>
        <v>0</v>
      </c>
      <c r="BF267" s="233">
        <f>IF(N267="snížená",J267,0)</f>
        <v>0</v>
      </c>
      <c r="BG267" s="233">
        <f>IF(N267="zákl. přenesená",J267,0)</f>
        <v>0</v>
      </c>
      <c r="BH267" s="233">
        <f>IF(N267="sníž. přenesená",J267,0)</f>
        <v>0</v>
      </c>
      <c r="BI267" s="233">
        <f>IF(N267="nulová",J267,0)</f>
        <v>0</v>
      </c>
      <c r="BJ267" s="18" t="s">
        <v>84</v>
      </c>
      <c r="BK267" s="233">
        <f>ROUND(I267*H267,2)</f>
        <v>0</v>
      </c>
      <c r="BL267" s="18" t="s">
        <v>135</v>
      </c>
      <c r="BM267" s="232" t="s">
        <v>1518</v>
      </c>
    </row>
    <row r="268" s="14" customFormat="1">
      <c r="A268" s="14"/>
      <c r="B268" s="245"/>
      <c r="C268" s="246"/>
      <c r="D268" s="236" t="s">
        <v>137</v>
      </c>
      <c r="E268" s="247" t="s">
        <v>1</v>
      </c>
      <c r="F268" s="248" t="s">
        <v>564</v>
      </c>
      <c r="G268" s="246"/>
      <c r="H268" s="249">
        <v>64</v>
      </c>
      <c r="I268" s="250"/>
      <c r="J268" s="246"/>
      <c r="K268" s="246"/>
      <c r="L268" s="251"/>
      <c r="M268" s="252"/>
      <c r="N268" s="253"/>
      <c r="O268" s="253"/>
      <c r="P268" s="253"/>
      <c r="Q268" s="253"/>
      <c r="R268" s="253"/>
      <c r="S268" s="253"/>
      <c r="T268" s="254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5" t="s">
        <v>137</v>
      </c>
      <c r="AU268" s="255" t="s">
        <v>86</v>
      </c>
      <c r="AV268" s="14" t="s">
        <v>86</v>
      </c>
      <c r="AW268" s="14" t="s">
        <v>32</v>
      </c>
      <c r="AX268" s="14" t="s">
        <v>84</v>
      </c>
      <c r="AY268" s="255" t="s">
        <v>128</v>
      </c>
    </row>
    <row r="269" s="14" customFormat="1">
      <c r="A269" s="14"/>
      <c r="B269" s="245"/>
      <c r="C269" s="246"/>
      <c r="D269" s="236" t="s">
        <v>137</v>
      </c>
      <c r="E269" s="246"/>
      <c r="F269" s="248" t="s">
        <v>1519</v>
      </c>
      <c r="G269" s="246"/>
      <c r="H269" s="249">
        <v>75.808000000000007</v>
      </c>
      <c r="I269" s="250"/>
      <c r="J269" s="246"/>
      <c r="K269" s="246"/>
      <c r="L269" s="251"/>
      <c r="M269" s="252"/>
      <c r="N269" s="253"/>
      <c r="O269" s="253"/>
      <c r="P269" s="253"/>
      <c r="Q269" s="253"/>
      <c r="R269" s="253"/>
      <c r="S269" s="253"/>
      <c r="T269" s="254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5" t="s">
        <v>137</v>
      </c>
      <c r="AU269" s="255" t="s">
        <v>86</v>
      </c>
      <c r="AV269" s="14" t="s">
        <v>86</v>
      </c>
      <c r="AW269" s="14" t="s">
        <v>4</v>
      </c>
      <c r="AX269" s="14" t="s">
        <v>84</v>
      </c>
      <c r="AY269" s="255" t="s">
        <v>128</v>
      </c>
    </row>
    <row r="270" s="2" customFormat="1" ht="55.5" customHeight="1">
      <c r="A270" s="39"/>
      <c r="B270" s="40"/>
      <c r="C270" s="220" t="s">
        <v>477</v>
      </c>
      <c r="D270" s="220" t="s">
        <v>131</v>
      </c>
      <c r="E270" s="221" t="s">
        <v>655</v>
      </c>
      <c r="F270" s="222" t="s">
        <v>656</v>
      </c>
      <c r="G270" s="223" t="s">
        <v>449</v>
      </c>
      <c r="H270" s="224">
        <v>40</v>
      </c>
      <c r="I270" s="225"/>
      <c r="J270" s="226">
        <f>ROUND(I270*H270,2)</f>
        <v>0</v>
      </c>
      <c r="K270" s="227"/>
      <c r="L270" s="45"/>
      <c r="M270" s="228" t="s">
        <v>1</v>
      </c>
      <c r="N270" s="229" t="s">
        <v>41</v>
      </c>
      <c r="O270" s="92"/>
      <c r="P270" s="230">
        <f>O270*H270</f>
        <v>0</v>
      </c>
      <c r="Q270" s="230">
        <v>0.20469000000000001</v>
      </c>
      <c r="R270" s="230">
        <f>Q270*H270</f>
        <v>8.1875999999999998</v>
      </c>
      <c r="S270" s="230">
        <v>0</v>
      </c>
      <c r="T270" s="231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2" t="s">
        <v>135</v>
      </c>
      <c r="AT270" s="232" t="s">
        <v>131</v>
      </c>
      <c r="AU270" s="232" t="s">
        <v>86</v>
      </c>
      <c r="AY270" s="18" t="s">
        <v>128</v>
      </c>
      <c r="BE270" s="233">
        <f>IF(N270="základní",J270,0)</f>
        <v>0</v>
      </c>
      <c r="BF270" s="233">
        <f>IF(N270="snížená",J270,0)</f>
        <v>0</v>
      </c>
      <c r="BG270" s="233">
        <f>IF(N270="zákl. přenesená",J270,0)</f>
        <v>0</v>
      </c>
      <c r="BH270" s="233">
        <f>IF(N270="sníž. přenesená",J270,0)</f>
        <v>0</v>
      </c>
      <c r="BI270" s="233">
        <f>IF(N270="nulová",J270,0)</f>
        <v>0</v>
      </c>
      <c r="BJ270" s="18" t="s">
        <v>84</v>
      </c>
      <c r="BK270" s="233">
        <f>ROUND(I270*H270,2)</f>
        <v>0</v>
      </c>
      <c r="BL270" s="18" t="s">
        <v>135</v>
      </c>
      <c r="BM270" s="232" t="s">
        <v>1520</v>
      </c>
    </row>
    <row r="271" s="14" customFormat="1">
      <c r="A271" s="14"/>
      <c r="B271" s="245"/>
      <c r="C271" s="246"/>
      <c r="D271" s="236" t="s">
        <v>137</v>
      </c>
      <c r="E271" s="247" t="s">
        <v>1</v>
      </c>
      <c r="F271" s="248" t="s">
        <v>446</v>
      </c>
      <c r="G271" s="246"/>
      <c r="H271" s="249">
        <v>40</v>
      </c>
      <c r="I271" s="250"/>
      <c r="J271" s="246"/>
      <c r="K271" s="246"/>
      <c r="L271" s="251"/>
      <c r="M271" s="252"/>
      <c r="N271" s="253"/>
      <c r="O271" s="253"/>
      <c r="P271" s="253"/>
      <c r="Q271" s="253"/>
      <c r="R271" s="253"/>
      <c r="S271" s="253"/>
      <c r="T271" s="25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5" t="s">
        <v>137</v>
      </c>
      <c r="AU271" s="255" t="s">
        <v>86</v>
      </c>
      <c r="AV271" s="14" t="s">
        <v>86</v>
      </c>
      <c r="AW271" s="14" t="s">
        <v>32</v>
      </c>
      <c r="AX271" s="14" t="s">
        <v>84</v>
      </c>
      <c r="AY271" s="255" t="s">
        <v>128</v>
      </c>
    </row>
    <row r="272" s="2" customFormat="1" ht="24.15" customHeight="1">
      <c r="A272" s="39"/>
      <c r="B272" s="40"/>
      <c r="C272" s="220" t="s">
        <v>482</v>
      </c>
      <c r="D272" s="220" t="s">
        <v>131</v>
      </c>
      <c r="E272" s="221" t="s">
        <v>659</v>
      </c>
      <c r="F272" s="222" t="s">
        <v>660</v>
      </c>
      <c r="G272" s="223" t="s">
        <v>249</v>
      </c>
      <c r="H272" s="224">
        <v>0.56000000000000005</v>
      </c>
      <c r="I272" s="225"/>
      <c r="J272" s="226">
        <f>ROUND(I272*H272,2)</f>
        <v>0</v>
      </c>
      <c r="K272" s="227"/>
      <c r="L272" s="45"/>
      <c r="M272" s="228" t="s">
        <v>1</v>
      </c>
      <c r="N272" s="229" t="s">
        <v>41</v>
      </c>
      <c r="O272" s="92"/>
      <c r="P272" s="230">
        <f>O272*H272</f>
        <v>0</v>
      </c>
      <c r="Q272" s="230">
        <v>0</v>
      </c>
      <c r="R272" s="230">
        <f>Q272*H272</f>
        <v>0</v>
      </c>
      <c r="S272" s="230">
        <v>0</v>
      </c>
      <c r="T272" s="231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2" t="s">
        <v>135</v>
      </c>
      <c r="AT272" s="232" t="s">
        <v>131</v>
      </c>
      <c r="AU272" s="232" t="s">
        <v>86</v>
      </c>
      <c r="AY272" s="18" t="s">
        <v>128</v>
      </c>
      <c r="BE272" s="233">
        <f>IF(N272="základní",J272,0)</f>
        <v>0</v>
      </c>
      <c r="BF272" s="233">
        <f>IF(N272="snížená",J272,0)</f>
        <v>0</v>
      </c>
      <c r="BG272" s="233">
        <f>IF(N272="zákl. přenesená",J272,0)</f>
        <v>0</v>
      </c>
      <c r="BH272" s="233">
        <f>IF(N272="sníž. přenesená",J272,0)</f>
        <v>0</v>
      </c>
      <c r="BI272" s="233">
        <f>IF(N272="nulová",J272,0)</f>
        <v>0</v>
      </c>
      <c r="BJ272" s="18" t="s">
        <v>84</v>
      </c>
      <c r="BK272" s="233">
        <f>ROUND(I272*H272,2)</f>
        <v>0</v>
      </c>
      <c r="BL272" s="18" t="s">
        <v>135</v>
      </c>
      <c r="BM272" s="232" t="s">
        <v>1521</v>
      </c>
    </row>
    <row r="273" s="13" customFormat="1">
      <c r="A273" s="13"/>
      <c r="B273" s="234"/>
      <c r="C273" s="235"/>
      <c r="D273" s="236" t="s">
        <v>137</v>
      </c>
      <c r="E273" s="237" t="s">
        <v>1</v>
      </c>
      <c r="F273" s="238" t="s">
        <v>269</v>
      </c>
      <c r="G273" s="235"/>
      <c r="H273" s="237" t="s">
        <v>1</v>
      </c>
      <c r="I273" s="239"/>
      <c r="J273" s="235"/>
      <c r="K273" s="235"/>
      <c r="L273" s="240"/>
      <c r="M273" s="241"/>
      <c r="N273" s="242"/>
      <c r="O273" s="242"/>
      <c r="P273" s="242"/>
      <c r="Q273" s="242"/>
      <c r="R273" s="242"/>
      <c r="S273" s="242"/>
      <c r="T273" s="24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4" t="s">
        <v>137</v>
      </c>
      <c r="AU273" s="244" t="s">
        <v>86</v>
      </c>
      <c r="AV273" s="13" t="s">
        <v>84</v>
      </c>
      <c r="AW273" s="13" t="s">
        <v>32</v>
      </c>
      <c r="AX273" s="13" t="s">
        <v>76</v>
      </c>
      <c r="AY273" s="244" t="s">
        <v>128</v>
      </c>
    </row>
    <row r="274" s="14" customFormat="1">
      <c r="A274" s="14"/>
      <c r="B274" s="245"/>
      <c r="C274" s="246"/>
      <c r="D274" s="236" t="s">
        <v>137</v>
      </c>
      <c r="E274" s="247" t="s">
        <v>1</v>
      </c>
      <c r="F274" s="248" t="s">
        <v>1438</v>
      </c>
      <c r="G274" s="246"/>
      <c r="H274" s="249">
        <v>0.23999999999999999</v>
      </c>
      <c r="I274" s="250"/>
      <c r="J274" s="246"/>
      <c r="K274" s="246"/>
      <c r="L274" s="251"/>
      <c r="M274" s="252"/>
      <c r="N274" s="253"/>
      <c r="O274" s="253"/>
      <c r="P274" s="253"/>
      <c r="Q274" s="253"/>
      <c r="R274" s="253"/>
      <c r="S274" s="253"/>
      <c r="T274" s="254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5" t="s">
        <v>137</v>
      </c>
      <c r="AU274" s="255" t="s">
        <v>86</v>
      </c>
      <c r="AV274" s="14" t="s">
        <v>86</v>
      </c>
      <c r="AW274" s="14" t="s">
        <v>32</v>
      </c>
      <c r="AX274" s="14" t="s">
        <v>76</v>
      </c>
      <c r="AY274" s="255" t="s">
        <v>128</v>
      </c>
    </row>
    <row r="275" s="13" customFormat="1">
      <c r="A275" s="13"/>
      <c r="B275" s="234"/>
      <c r="C275" s="235"/>
      <c r="D275" s="236" t="s">
        <v>137</v>
      </c>
      <c r="E275" s="237" t="s">
        <v>1</v>
      </c>
      <c r="F275" s="238" t="s">
        <v>1439</v>
      </c>
      <c r="G275" s="235"/>
      <c r="H275" s="237" t="s">
        <v>1</v>
      </c>
      <c r="I275" s="239"/>
      <c r="J275" s="235"/>
      <c r="K275" s="235"/>
      <c r="L275" s="240"/>
      <c r="M275" s="241"/>
      <c r="N275" s="242"/>
      <c r="O275" s="242"/>
      <c r="P275" s="242"/>
      <c r="Q275" s="242"/>
      <c r="R275" s="242"/>
      <c r="S275" s="242"/>
      <c r="T275" s="24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4" t="s">
        <v>137</v>
      </c>
      <c r="AU275" s="244" t="s">
        <v>86</v>
      </c>
      <c r="AV275" s="13" t="s">
        <v>84</v>
      </c>
      <c r="AW275" s="13" t="s">
        <v>32</v>
      </c>
      <c r="AX275" s="13" t="s">
        <v>76</v>
      </c>
      <c r="AY275" s="244" t="s">
        <v>128</v>
      </c>
    </row>
    <row r="276" s="14" customFormat="1">
      <c r="A276" s="14"/>
      <c r="B276" s="245"/>
      <c r="C276" s="246"/>
      <c r="D276" s="236" t="s">
        <v>137</v>
      </c>
      <c r="E276" s="247" t="s">
        <v>1</v>
      </c>
      <c r="F276" s="248" t="s">
        <v>1440</v>
      </c>
      <c r="G276" s="246"/>
      <c r="H276" s="249">
        <v>0.32000000000000001</v>
      </c>
      <c r="I276" s="250"/>
      <c r="J276" s="246"/>
      <c r="K276" s="246"/>
      <c r="L276" s="251"/>
      <c r="M276" s="252"/>
      <c r="N276" s="253"/>
      <c r="O276" s="253"/>
      <c r="P276" s="253"/>
      <c r="Q276" s="253"/>
      <c r="R276" s="253"/>
      <c r="S276" s="253"/>
      <c r="T276" s="254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5" t="s">
        <v>137</v>
      </c>
      <c r="AU276" s="255" t="s">
        <v>86</v>
      </c>
      <c r="AV276" s="14" t="s">
        <v>86</v>
      </c>
      <c r="AW276" s="14" t="s">
        <v>32</v>
      </c>
      <c r="AX276" s="14" t="s">
        <v>76</v>
      </c>
      <c r="AY276" s="255" t="s">
        <v>128</v>
      </c>
    </row>
    <row r="277" s="15" customFormat="1">
      <c r="A277" s="15"/>
      <c r="B277" s="256"/>
      <c r="C277" s="257"/>
      <c r="D277" s="236" t="s">
        <v>137</v>
      </c>
      <c r="E277" s="258" t="s">
        <v>1</v>
      </c>
      <c r="F277" s="259" t="s">
        <v>140</v>
      </c>
      <c r="G277" s="257"/>
      <c r="H277" s="260">
        <v>0.56000000000000005</v>
      </c>
      <c r="I277" s="261"/>
      <c r="J277" s="257"/>
      <c r="K277" s="257"/>
      <c r="L277" s="262"/>
      <c r="M277" s="263"/>
      <c r="N277" s="264"/>
      <c r="O277" s="264"/>
      <c r="P277" s="264"/>
      <c r="Q277" s="264"/>
      <c r="R277" s="264"/>
      <c r="S277" s="264"/>
      <c r="T277" s="265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66" t="s">
        <v>137</v>
      </c>
      <c r="AU277" s="266" t="s">
        <v>86</v>
      </c>
      <c r="AV277" s="15" t="s">
        <v>135</v>
      </c>
      <c r="AW277" s="15" t="s">
        <v>32</v>
      </c>
      <c r="AX277" s="15" t="s">
        <v>84</v>
      </c>
      <c r="AY277" s="266" t="s">
        <v>128</v>
      </c>
    </row>
    <row r="278" s="2" customFormat="1" ht="55.5" customHeight="1">
      <c r="A278" s="39"/>
      <c r="B278" s="40"/>
      <c r="C278" s="220" t="s">
        <v>486</v>
      </c>
      <c r="D278" s="220" t="s">
        <v>131</v>
      </c>
      <c r="E278" s="221" t="s">
        <v>1522</v>
      </c>
      <c r="F278" s="222" t="s">
        <v>1523</v>
      </c>
      <c r="G278" s="223" t="s">
        <v>367</v>
      </c>
      <c r="H278" s="224">
        <v>16</v>
      </c>
      <c r="I278" s="225"/>
      <c r="J278" s="226">
        <f>ROUND(I278*H278,2)</f>
        <v>0</v>
      </c>
      <c r="K278" s="227"/>
      <c r="L278" s="45"/>
      <c r="M278" s="228" t="s">
        <v>1</v>
      </c>
      <c r="N278" s="229" t="s">
        <v>41</v>
      </c>
      <c r="O278" s="92"/>
      <c r="P278" s="230">
        <f>O278*H278</f>
        <v>0</v>
      </c>
      <c r="Q278" s="230">
        <v>0.00115</v>
      </c>
      <c r="R278" s="230">
        <f>Q278*H278</f>
        <v>0.0184</v>
      </c>
      <c r="S278" s="230">
        <v>0</v>
      </c>
      <c r="T278" s="231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2" t="s">
        <v>135</v>
      </c>
      <c r="AT278" s="232" t="s">
        <v>131</v>
      </c>
      <c r="AU278" s="232" t="s">
        <v>86</v>
      </c>
      <c r="AY278" s="18" t="s">
        <v>128</v>
      </c>
      <c r="BE278" s="233">
        <f>IF(N278="základní",J278,0)</f>
        <v>0</v>
      </c>
      <c r="BF278" s="233">
        <f>IF(N278="snížená",J278,0)</f>
        <v>0</v>
      </c>
      <c r="BG278" s="233">
        <f>IF(N278="zákl. přenesená",J278,0)</f>
        <v>0</v>
      </c>
      <c r="BH278" s="233">
        <f>IF(N278="sníž. přenesená",J278,0)</f>
        <v>0</v>
      </c>
      <c r="BI278" s="233">
        <f>IF(N278="nulová",J278,0)</f>
        <v>0</v>
      </c>
      <c r="BJ278" s="18" t="s">
        <v>84</v>
      </c>
      <c r="BK278" s="233">
        <f>ROUND(I278*H278,2)</f>
        <v>0</v>
      </c>
      <c r="BL278" s="18" t="s">
        <v>135</v>
      </c>
      <c r="BM278" s="232" t="s">
        <v>1524</v>
      </c>
    </row>
    <row r="279" s="13" customFormat="1">
      <c r="A279" s="13"/>
      <c r="B279" s="234"/>
      <c r="C279" s="235"/>
      <c r="D279" s="236" t="s">
        <v>137</v>
      </c>
      <c r="E279" s="237" t="s">
        <v>1</v>
      </c>
      <c r="F279" s="238" t="s">
        <v>1525</v>
      </c>
      <c r="G279" s="235"/>
      <c r="H279" s="237" t="s">
        <v>1</v>
      </c>
      <c r="I279" s="239"/>
      <c r="J279" s="235"/>
      <c r="K279" s="235"/>
      <c r="L279" s="240"/>
      <c r="M279" s="241"/>
      <c r="N279" s="242"/>
      <c r="O279" s="242"/>
      <c r="P279" s="242"/>
      <c r="Q279" s="242"/>
      <c r="R279" s="242"/>
      <c r="S279" s="242"/>
      <c r="T279" s="24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4" t="s">
        <v>137</v>
      </c>
      <c r="AU279" s="244" t="s">
        <v>86</v>
      </c>
      <c r="AV279" s="13" t="s">
        <v>84</v>
      </c>
      <c r="AW279" s="13" t="s">
        <v>32</v>
      </c>
      <c r="AX279" s="13" t="s">
        <v>76</v>
      </c>
      <c r="AY279" s="244" t="s">
        <v>128</v>
      </c>
    </row>
    <row r="280" s="14" customFormat="1">
      <c r="A280" s="14"/>
      <c r="B280" s="245"/>
      <c r="C280" s="246"/>
      <c r="D280" s="236" t="s">
        <v>137</v>
      </c>
      <c r="E280" s="247" t="s">
        <v>1</v>
      </c>
      <c r="F280" s="248" t="s">
        <v>223</v>
      </c>
      <c r="G280" s="246"/>
      <c r="H280" s="249">
        <v>16</v>
      </c>
      <c r="I280" s="250"/>
      <c r="J280" s="246"/>
      <c r="K280" s="246"/>
      <c r="L280" s="251"/>
      <c r="M280" s="252"/>
      <c r="N280" s="253"/>
      <c r="O280" s="253"/>
      <c r="P280" s="253"/>
      <c r="Q280" s="253"/>
      <c r="R280" s="253"/>
      <c r="S280" s="253"/>
      <c r="T280" s="254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5" t="s">
        <v>137</v>
      </c>
      <c r="AU280" s="255" t="s">
        <v>86</v>
      </c>
      <c r="AV280" s="14" t="s">
        <v>86</v>
      </c>
      <c r="AW280" s="14" t="s">
        <v>32</v>
      </c>
      <c r="AX280" s="14" t="s">
        <v>84</v>
      </c>
      <c r="AY280" s="255" t="s">
        <v>128</v>
      </c>
    </row>
    <row r="281" s="12" customFormat="1" ht="22.8" customHeight="1">
      <c r="A281" s="12"/>
      <c r="B281" s="204"/>
      <c r="C281" s="205"/>
      <c r="D281" s="206" t="s">
        <v>75</v>
      </c>
      <c r="E281" s="218" t="s">
        <v>7</v>
      </c>
      <c r="F281" s="218" t="s">
        <v>662</v>
      </c>
      <c r="G281" s="205"/>
      <c r="H281" s="205"/>
      <c r="I281" s="208"/>
      <c r="J281" s="219">
        <f>BK281</f>
        <v>0</v>
      </c>
      <c r="K281" s="205"/>
      <c r="L281" s="210"/>
      <c r="M281" s="211"/>
      <c r="N281" s="212"/>
      <c r="O281" s="212"/>
      <c r="P281" s="213">
        <f>SUM(P282:P294)</f>
        <v>0</v>
      </c>
      <c r="Q281" s="212"/>
      <c r="R281" s="213">
        <f>SUM(R282:R294)</f>
        <v>50.104525970000005</v>
      </c>
      <c r="S281" s="212"/>
      <c r="T281" s="214">
        <f>SUM(T282:T294)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15" t="s">
        <v>84</v>
      </c>
      <c r="AT281" s="216" t="s">
        <v>75</v>
      </c>
      <c r="AU281" s="216" t="s">
        <v>84</v>
      </c>
      <c r="AY281" s="215" t="s">
        <v>128</v>
      </c>
      <c r="BK281" s="217">
        <f>SUM(BK282:BK294)</f>
        <v>0</v>
      </c>
    </row>
    <row r="282" s="2" customFormat="1" ht="44.25" customHeight="1">
      <c r="A282" s="39"/>
      <c r="B282" s="40"/>
      <c r="C282" s="220" t="s">
        <v>490</v>
      </c>
      <c r="D282" s="220" t="s">
        <v>131</v>
      </c>
      <c r="E282" s="221" t="s">
        <v>664</v>
      </c>
      <c r="F282" s="222" t="s">
        <v>665</v>
      </c>
      <c r="G282" s="223" t="s">
        <v>320</v>
      </c>
      <c r="H282" s="224">
        <v>662.5</v>
      </c>
      <c r="I282" s="225"/>
      <c r="J282" s="226">
        <f>ROUND(I282*H282,2)</f>
        <v>0</v>
      </c>
      <c r="K282" s="227"/>
      <c r="L282" s="45"/>
      <c r="M282" s="228" t="s">
        <v>1</v>
      </c>
      <c r="N282" s="229" t="s">
        <v>41</v>
      </c>
      <c r="O282" s="92"/>
      <c r="P282" s="230">
        <f>O282*H282</f>
        <v>0</v>
      </c>
      <c r="Q282" s="230">
        <v>0.00013999999999999999</v>
      </c>
      <c r="R282" s="230">
        <f>Q282*H282</f>
        <v>0.092749999999999985</v>
      </c>
      <c r="S282" s="230">
        <v>0</v>
      </c>
      <c r="T282" s="231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2" t="s">
        <v>135</v>
      </c>
      <c r="AT282" s="232" t="s">
        <v>131</v>
      </c>
      <c r="AU282" s="232" t="s">
        <v>86</v>
      </c>
      <c r="AY282" s="18" t="s">
        <v>128</v>
      </c>
      <c r="BE282" s="233">
        <f>IF(N282="základní",J282,0)</f>
        <v>0</v>
      </c>
      <c r="BF282" s="233">
        <f>IF(N282="snížená",J282,0)</f>
        <v>0</v>
      </c>
      <c r="BG282" s="233">
        <f>IF(N282="zákl. přenesená",J282,0)</f>
        <v>0</v>
      </c>
      <c r="BH282" s="233">
        <f>IF(N282="sníž. přenesená",J282,0)</f>
        <v>0</v>
      </c>
      <c r="BI282" s="233">
        <f>IF(N282="nulová",J282,0)</f>
        <v>0</v>
      </c>
      <c r="BJ282" s="18" t="s">
        <v>84</v>
      </c>
      <c r="BK282" s="233">
        <f>ROUND(I282*H282,2)</f>
        <v>0</v>
      </c>
      <c r="BL282" s="18" t="s">
        <v>135</v>
      </c>
      <c r="BM282" s="232" t="s">
        <v>1526</v>
      </c>
    </row>
    <row r="283" s="14" customFormat="1">
      <c r="A283" s="14"/>
      <c r="B283" s="245"/>
      <c r="C283" s="246"/>
      <c r="D283" s="236" t="s">
        <v>137</v>
      </c>
      <c r="E283" s="247" t="s">
        <v>1</v>
      </c>
      <c r="F283" s="248" t="s">
        <v>1458</v>
      </c>
      <c r="G283" s="246"/>
      <c r="H283" s="249">
        <v>662.5</v>
      </c>
      <c r="I283" s="250"/>
      <c r="J283" s="246"/>
      <c r="K283" s="246"/>
      <c r="L283" s="251"/>
      <c r="M283" s="252"/>
      <c r="N283" s="253"/>
      <c r="O283" s="253"/>
      <c r="P283" s="253"/>
      <c r="Q283" s="253"/>
      <c r="R283" s="253"/>
      <c r="S283" s="253"/>
      <c r="T283" s="25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5" t="s">
        <v>137</v>
      </c>
      <c r="AU283" s="255" t="s">
        <v>86</v>
      </c>
      <c r="AV283" s="14" t="s">
        <v>86</v>
      </c>
      <c r="AW283" s="14" t="s">
        <v>32</v>
      </c>
      <c r="AX283" s="14" t="s">
        <v>84</v>
      </c>
      <c r="AY283" s="255" t="s">
        <v>128</v>
      </c>
    </row>
    <row r="284" s="2" customFormat="1" ht="16.5" customHeight="1">
      <c r="A284" s="39"/>
      <c r="B284" s="40"/>
      <c r="C284" s="270" t="s">
        <v>436</v>
      </c>
      <c r="D284" s="270" t="s">
        <v>279</v>
      </c>
      <c r="E284" s="271" t="s">
        <v>668</v>
      </c>
      <c r="F284" s="272" t="s">
        <v>669</v>
      </c>
      <c r="G284" s="273" t="s">
        <v>320</v>
      </c>
      <c r="H284" s="274">
        <v>695.625</v>
      </c>
      <c r="I284" s="275"/>
      <c r="J284" s="276">
        <f>ROUND(I284*H284,2)</f>
        <v>0</v>
      </c>
      <c r="K284" s="277"/>
      <c r="L284" s="278"/>
      <c r="M284" s="279" t="s">
        <v>1</v>
      </c>
      <c r="N284" s="280" t="s">
        <v>41</v>
      </c>
      <c r="O284" s="92"/>
      <c r="P284" s="230">
        <f>O284*H284</f>
        <v>0</v>
      </c>
      <c r="Q284" s="230">
        <v>0.00040000000000000002</v>
      </c>
      <c r="R284" s="230">
        <f>Q284*H284</f>
        <v>0.27825</v>
      </c>
      <c r="S284" s="230">
        <v>0</v>
      </c>
      <c r="T284" s="231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2" t="s">
        <v>175</v>
      </c>
      <c r="AT284" s="232" t="s">
        <v>279</v>
      </c>
      <c r="AU284" s="232" t="s">
        <v>86</v>
      </c>
      <c r="AY284" s="18" t="s">
        <v>128</v>
      </c>
      <c r="BE284" s="233">
        <f>IF(N284="základní",J284,0)</f>
        <v>0</v>
      </c>
      <c r="BF284" s="233">
        <f>IF(N284="snížená",J284,0)</f>
        <v>0</v>
      </c>
      <c r="BG284" s="233">
        <f>IF(N284="zákl. přenesená",J284,0)</f>
        <v>0</v>
      </c>
      <c r="BH284" s="233">
        <f>IF(N284="sníž. přenesená",J284,0)</f>
        <v>0</v>
      </c>
      <c r="BI284" s="233">
        <f>IF(N284="nulová",J284,0)</f>
        <v>0</v>
      </c>
      <c r="BJ284" s="18" t="s">
        <v>84</v>
      </c>
      <c r="BK284" s="233">
        <f>ROUND(I284*H284,2)</f>
        <v>0</v>
      </c>
      <c r="BL284" s="18" t="s">
        <v>135</v>
      </c>
      <c r="BM284" s="232" t="s">
        <v>1527</v>
      </c>
    </row>
    <row r="285" s="14" customFormat="1">
      <c r="A285" s="14"/>
      <c r="B285" s="245"/>
      <c r="C285" s="246"/>
      <c r="D285" s="236" t="s">
        <v>137</v>
      </c>
      <c r="E285" s="247" t="s">
        <v>1</v>
      </c>
      <c r="F285" s="248" t="s">
        <v>1528</v>
      </c>
      <c r="G285" s="246"/>
      <c r="H285" s="249">
        <v>662.5</v>
      </c>
      <c r="I285" s="250"/>
      <c r="J285" s="246"/>
      <c r="K285" s="246"/>
      <c r="L285" s="251"/>
      <c r="M285" s="252"/>
      <c r="N285" s="253"/>
      <c r="O285" s="253"/>
      <c r="P285" s="253"/>
      <c r="Q285" s="253"/>
      <c r="R285" s="253"/>
      <c r="S285" s="253"/>
      <c r="T285" s="25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5" t="s">
        <v>137</v>
      </c>
      <c r="AU285" s="255" t="s">
        <v>86</v>
      </c>
      <c r="AV285" s="14" t="s">
        <v>86</v>
      </c>
      <c r="AW285" s="14" t="s">
        <v>32</v>
      </c>
      <c r="AX285" s="14" t="s">
        <v>84</v>
      </c>
      <c r="AY285" s="255" t="s">
        <v>128</v>
      </c>
    </row>
    <row r="286" s="14" customFormat="1">
      <c r="A286" s="14"/>
      <c r="B286" s="245"/>
      <c r="C286" s="246"/>
      <c r="D286" s="236" t="s">
        <v>137</v>
      </c>
      <c r="E286" s="246"/>
      <c r="F286" s="248" t="s">
        <v>1529</v>
      </c>
      <c r="G286" s="246"/>
      <c r="H286" s="249">
        <v>695.625</v>
      </c>
      <c r="I286" s="250"/>
      <c r="J286" s="246"/>
      <c r="K286" s="246"/>
      <c r="L286" s="251"/>
      <c r="M286" s="252"/>
      <c r="N286" s="253"/>
      <c r="O286" s="253"/>
      <c r="P286" s="253"/>
      <c r="Q286" s="253"/>
      <c r="R286" s="253"/>
      <c r="S286" s="253"/>
      <c r="T286" s="254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5" t="s">
        <v>137</v>
      </c>
      <c r="AU286" s="255" t="s">
        <v>86</v>
      </c>
      <c r="AV286" s="14" t="s">
        <v>86</v>
      </c>
      <c r="AW286" s="14" t="s">
        <v>4</v>
      </c>
      <c r="AX286" s="14" t="s">
        <v>84</v>
      </c>
      <c r="AY286" s="255" t="s">
        <v>128</v>
      </c>
    </row>
    <row r="287" s="2" customFormat="1" ht="24.15" customHeight="1">
      <c r="A287" s="39"/>
      <c r="B287" s="40"/>
      <c r="C287" s="220" t="s">
        <v>498</v>
      </c>
      <c r="D287" s="220" t="s">
        <v>131</v>
      </c>
      <c r="E287" s="221" t="s">
        <v>674</v>
      </c>
      <c r="F287" s="222" t="s">
        <v>675</v>
      </c>
      <c r="G287" s="223" t="s">
        <v>249</v>
      </c>
      <c r="H287" s="224">
        <v>20.443000000000001</v>
      </c>
      <c r="I287" s="225"/>
      <c r="J287" s="226">
        <f>ROUND(I287*H287,2)</f>
        <v>0</v>
      </c>
      <c r="K287" s="227"/>
      <c r="L287" s="45"/>
      <c r="M287" s="228" t="s">
        <v>1</v>
      </c>
      <c r="N287" s="229" t="s">
        <v>41</v>
      </c>
      <c r="O287" s="92"/>
      <c r="P287" s="230">
        <f>O287*H287</f>
        <v>0</v>
      </c>
      <c r="Q287" s="230">
        <v>2.4327899999999998</v>
      </c>
      <c r="R287" s="230">
        <f>Q287*H287</f>
        <v>49.733525970000002</v>
      </c>
      <c r="S287" s="230">
        <v>0</v>
      </c>
      <c r="T287" s="231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32" t="s">
        <v>135</v>
      </c>
      <c r="AT287" s="232" t="s">
        <v>131</v>
      </c>
      <c r="AU287" s="232" t="s">
        <v>86</v>
      </c>
      <c r="AY287" s="18" t="s">
        <v>128</v>
      </c>
      <c r="BE287" s="233">
        <f>IF(N287="základní",J287,0)</f>
        <v>0</v>
      </c>
      <c r="BF287" s="233">
        <f>IF(N287="snížená",J287,0)</f>
        <v>0</v>
      </c>
      <c r="BG287" s="233">
        <f>IF(N287="zákl. přenesená",J287,0)</f>
        <v>0</v>
      </c>
      <c r="BH287" s="233">
        <f>IF(N287="sníž. přenesená",J287,0)</f>
        <v>0</v>
      </c>
      <c r="BI287" s="233">
        <f>IF(N287="nulová",J287,0)</f>
        <v>0</v>
      </c>
      <c r="BJ287" s="18" t="s">
        <v>84</v>
      </c>
      <c r="BK287" s="233">
        <f>ROUND(I287*H287,2)</f>
        <v>0</v>
      </c>
      <c r="BL287" s="18" t="s">
        <v>135</v>
      </c>
      <c r="BM287" s="232" t="s">
        <v>1530</v>
      </c>
    </row>
    <row r="288" s="13" customFormat="1">
      <c r="A288" s="13"/>
      <c r="B288" s="234"/>
      <c r="C288" s="235"/>
      <c r="D288" s="236" t="s">
        <v>137</v>
      </c>
      <c r="E288" s="237" t="s">
        <v>1</v>
      </c>
      <c r="F288" s="238" t="s">
        <v>677</v>
      </c>
      <c r="G288" s="235"/>
      <c r="H288" s="237" t="s">
        <v>1</v>
      </c>
      <c r="I288" s="239"/>
      <c r="J288" s="235"/>
      <c r="K288" s="235"/>
      <c r="L288" s="240"/>
      <c r="M288" s="241"/>
      <c r="N288" s="242"/>
      <c r="O288" s="242"/>
      <c r="P288" s="242"/>
      <c r="Q288" s="242"/>
      <c r="R288" s="242"/>
      <c r="S288" s="242"/>
      <c r="T288" s="24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4" t="s">
        <v>137</v>
      </c>
      <c r="AU288" s="244" t="s">
        <v>86</v>
      </c>
      <c r="AV288" s="13" t="s">
        <v>84</v>
      </c>
      <c r="AW288" s="13" t="s">
        <v>32</v>
      </c>
      <c r="AX288" s="13" t="s">
        <v>76</v>
      </c>
      <c r="AY288" s="244" t="s">
        <v>128</v>
      </c>
    </row>
    <row r="289" s="13" customFormat="1">
      <c r="A289" s="13"/>
      <c r="B289" s="234"/>
      <c r="C289" s="235"/>
      <c r="D289" s="236" t="s">
        <v>137</v>
      </c>
      <c r="E289" s="237" t="s">
        <v>1</v>
      </c>
      <c r="F289" s="238" t="s">
        <v>678</v>
      </c>
      <c r="G289" s="235"/>
      <c r="H289" s="237" t="s">
        <v>1</v>
      </c>
      <c r="I289" s="239"/>
      <c r="J289" s="235"/>
      <c r="K289" s="235"/>
      <c r="L289" s="240"/>
      <c r="M289" s="241"/>
      <c r="N289" s="242"/>
      <c r="O289" s="242"/>
      <c r="P289" s="242"/>
      <c r="Q289" s="242"/>
      <c r="R289" s="242"/>
      <c r="S289" s="242"/>
      <c r="T289" s="24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4" t="s">
        <v>137</v>
      </c>
      <c r="AU289" s="244" t="s">
        <v>86</v>
      </c>
      <c r="AV289" s="13" t="s">
        <v>84</v>
      </c>
      <c r="AW289" s="13" t="s">
        <v>32</v>
      </c>
      <c r="AX289" s="13" t="s">
        <v>76</v>
      </c>
      <c r="AY289" s="244" t="s">
        <v>128</v>
      </c>
    </row>
    <row r="290" s="14" customFormat="1">
      <c r="A290" s="14"/>
      <c r="B290" s="245"/>
      <c r="C290" s="246"/>
      <c r="D290" s="236" t="s">
        <v>137</v>
      </c>
      <c r="E290" s="247" t="s">
        <v>1</v>
      </c>
      <c r="F290" s="248" t="s">
        <v>1531</v>
      </c>
      <c r="G290" s="246"/>
      <c r="H290" s="249">
        <v>20.443000000000001</v>
      </c>
      <c r="I290" s="250"/>
      <c r="J290" s="246"/>
      <c r="K290" s="246"/>
      <c r="L290" s="251"/>
      <c r="M290" s="252"/>
      <c r="N290" s="253"/>
      <c r="O290" s="253"/>
      <c r="P290" s="253"/>
      <c r="Q290" s="253"/>
      <c r="R290" s="253"/>
      <c r="S290" s="253"/>
      <c r="T290" s="254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5" t="s">
        <v>137</v>
      </c>
      <c r="AU290" s="255" t="s">
        <v>86</v>
      </c>
      <c r="AV290" s="14" t="s">
        <v>86</v>
      </c>
      <c r="AW290" s="14" t="s">
        <v>32</v>
      </c>
      <c r="AX290" s="14" t="s">
        <v>84</v>
      </c>
      <c r="AY290" s="255" t="s">
        <v>128</v>
      </c>
    </row>
    <row r="291" s="2" customFormat="1" ht="37.8" customHeight="1">
      <c r="A291" s="39"/>
      <c r="B291" s="40"/>
      <c r="C291" s="220" t="s">
        <v>503</v>
      </c>
      <c r="D291" s="220" t="s">
        <v>131</v>
      </c>
      <c r="E291" s="221" t="s">
        <v>681</v>
      </c>
      <c r="F291" s="222" t="s">
        <v>682</v>
      </c>
      <c r="G291" s="223" t="s">
        <v>320</v>
      </c>
      <c r="H291" s="224">
        <v>451.5</v>
      </c>
      <c r="I291" s="225"/>
      <c r="J291" s="226">
        <f>ROUND(I291*H291,2)</f>
        <v>0</v>
      </c>
      <c r="K291" s="227"/>
      <c r="L291" s="45"/>
      <c r="M291" s="228" t="s">
        <v>1</v>
      </c>
      <c r="N291" s="229" t="s">
        <v>41</v>
      </c>
      <c r="O291" s="92"/>
      <c r="P291" s="230">
        <f>O291*H291</f>
        <v>0</v>
      </c>
      <c r="Q291" s="230">
        <v>0</v>
      </c>
      <c r="R291" s="230">
        <f>Q291*H291</f>
        <v>0</v>
      </c>
      <c r="S291" s="230">
        <v>0</v>
      </c>
      <c r="T291" s="231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32" t="s">
        <v>135</v>
      </c>
      <c r="AT291" s="232" t="s">
        <v>131</v>
      </c>
      <c r="AU291" s="232" t="s">
        <v>86</v>
      </c>
      <c r="AY291" s="18" t="s">
        <v>128</v>
      </c>
      <c r="BE291" s="233">
        <f>IF(N291="základní",J291,0)</f>
        <v>0</v>
      </c>
      <c r="BF291" s="233">
        <f>IF(N291="snížená",J291,0)</f>
        <v>0</v>
      </c>
      <c r="BG291" s="233">
        <f>IF(N291="zákl. přenesená",J291,0)</f>
        <v>0</v>
      </c>
      <c r="BH291" s="233">
        <f>IF(N291="sníž. přenesená",J291,0)</f>
        <v>0</v>
      </c>
      <c r="BI291" s="233">
        <f>IF(N291="nulová",J291,0)</f>
        <v>0</v>
      </c>
      <c r="BJ291" s="18" t="s">
        <v>84</v>
      </c>
      <c r="BK291" s="233">
        <f>ROUND(I291*H291,2)</f>
        <v>0</v>
      </c>
      <c r="BL291" s="18" t="s">
        <v>135</v>
      </c>
      <c r="BM291" s="232" t="s">
        <v>1532</v>
      </c>
    </row>
    <row r="292" s="13" customFormat="1">
      <c r="A292" s="13"/>
      <c r="B292" s="234"/>
      <c r="C292" s="235"/>
      <c r="D292" s="236" t="s">
        <v>137</v>
      </c>
      <c r="E292" s="237" t="s">
        <v>1</v>
      </c>
      <c r="F292" s="238" t="s">
        <v>684</v>
      </c>
      <c r="G292" s="235"/>
      <c r="H292" s="237" t="s">
        <v>1</v>
      </c>
      <c r="I292" s="239"/>
      <c r="J292" s="235"/>
      <c r="K292" s="235"/>
      <c r="L292" s="240"/>
      <c r="M292" s="241"/>
      <c r="N292" s="242"/>
      <c r="O292" s="242"/>
      <c r="P292" s="242"/>
      <c r="Q292" s="242"/>
      <c r="R292" s="242"/>
      <c r="S292" s="242"/>
      <c r="T292" s="24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4" t="s">
        <v>137</v>
      </c>
      <c r="AU292" s="244" t="s">
        <v>86</v>
      </c>
      <c r="AV292" s="13" t="s">
        <v>84</v>
      </c>
      <c r="AW292" s="13" t="s">
        <v>32</v>
      </c>
      <c r="AX292" s="13" t="s">
        <v>76</v>
      </c>
      <c r="AY292" s="244" t="s">
        <v>128</v>
      </c>
    </row>
    <row r="293" s="13" customFormat="1">
      <c r="A293" s="13"/>
      <c r="B293" s="234"/>
      <c r="C293" s="235"/>
      <c r="D293" s="236" t="s">
        <v>137</v>
      </c>
      <c r="E293" s="237" t="s">
        <v>1</v>
      </c>
      <c r="F293" s="238" t="s">
        <v>678</v>
      </c>
      <c r="G293" s="235"/>
      <c r="H293" s="237" t="s">
        <v>1</v>
      </c>
      <c r="I293" s="239"/>
      <c r="J293" s="235"/>
      <c r="K293" s="235"/>
      <c r="L293" s="240"/>
      <c r="M293" s="241"/>
      <c r="N293" s="242"/>
      <c r="O293" s="242"/>
      <c r="P293" s="242"/>
      <c r="Q293" s="242"/>
      <c r="R293" s="242"/>
      <c r="S293" s="242"/>
      <c r="T293" s="24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4" t="s">
        <v>137</v>
      </c>
      <c r="AU293" s="244" t="s">
        <v>86</v>
      </c>
      <c r="AV293" s="13" t="s">
        <v>84</v>
      </c>
      <c r="AW293" s="13" t="s">
        <v>32</v>
      </c>
      <c r="AX293" s="13" t="s">
        <v>76</v>
      </c>
      <c r="AY293" s="244" t="s">
        <v>128</v>
      </c>
    </row>
    <row r="294" s="14" customFormat="1">
      <c r="A294" s="14"/>
      <c r="B294" s="245"/>
      <c r="C294" s="246"/>
      <c r="D294" s="236" t="s">
        <v>137</v>
      </c>
      <c r="E294" s="247" t="s">
        <v>1</v>
      </c>
      <c r="F294" s="248" t="s">
        <v>1533</v>
      </c>
      <c r="G294" s="246"/>
      <c r="H294" s="249">
        <v>451.5</v>
      </c>
      <c r="I294" s="250"/>
      <c r="J294" s="246"/>
      <c r="K294" s="246"/>
      <c r="L294" s="251"/>
      <c r="M294" s="252"/>
      <c r="N294" s="253"/>
      <c r="O294" s="253"/>
      <c r="P294" s="253"/>
      <c r="Q294" s="253"/>
      <c r="R294" s="253"/>
      <c r="S294" s="253"/>
      <c r="T294" s="254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5" t="s">
        <v>137</v>
      </c>
      <c r="AU294" s="255" t="s">
        <v>86</v>
      </c>
      <c r="AV294" s="14" t="s">
        <v>86</v>
      </c>
      <c r="AW294" s="14" t="s">
        <v>32</v>
      </c>
      <c r="AX294" s="14" t="s">
        <v>84</v>
      </c>
      <c r="AY294" s="255" t="s">
        <v>128</v>
      </c>
    </row>
    <row r="295" s="12" customFormat="1" ht="22.8" customHeight="1">
      <c r="A295" s="12"/>
      <c r="B295" s="204"/>
      <c r="C295" s="205"/>
      <c r="D295" s="206" t="s">
        <v>75</v>
      </c>
      <c r="E295" s="218" t="s">
        <v>146</v>
      </c>
      <c r="F295" s="218" t="s">
        <v>686</v>
      </c>
      <c r="G295" s="205"/>
      <c r="H295" s="205"/>
      <c r="I295" s="208"/>
      <c r="J295" s="219">
        <f>BK295</f>
        <v>0</v>
      </c>
      <c r="K295" s="205"/>
      <c r="L295" s="210"/>
      <c r="M295" s="211"/>
      <c r="N295" s="212"/>
      <c r="O295" s="212"/>
      <c r="P295" s="213">
        <f>SUM(P296:P297)</f>
        <v>0</v>
      </c>
      <c r="Q295" s="212"/>
      <c r="R295" s="213">
        <f>SUM(R296:R297)</f>
        <v>1.1454</v>
      </c>
      <c r="S295" s="212"/>
      <c r="T295" s="214">
        <f>SUM(T296:T297)</f>
        <v>0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15" t="s">
        <v>84</v>
      </c>
      <c r="AT295" s="216" t="s">
        <v>75</v>
      </c>
      <c r="AU295" s="216" t="s">
        <v>84</v>
      </c>
      <c r="AY295" s="215" t="s">
        <v>128</v>
      </c>
      <c r="BK295" s="217">
        <f>SUM(BK296:BK297)</f>
        <v>0</v>
      </c>
    </row>
    <row r="296" s="2" customFormat="1" ht="16.5" customHeight="1">
      <c r="A296" s="39"/>
      <c r="B296" s="40"/>
      <c r="C296" s="220" t="s">
        <v>509</v>
      </c>
      <c r="D296" s="220" t="s">
        <v>131</v>
      </c>
      <c r="E296" s="221" t="s">
        <v>1534</v>
      </c>
      <c r="F296" s="222" t="s">
        <v>1535</v>
      </c>
      <c r="G296" s="223" t="s">
        <v>449</v>
      </c>
      <c r="H296" s="224">
        <v>30</v>
      </c>
      <c r="I296" s="225"/>
      <c r="J296" s="226">
        <f>ROUND(I296*H296,2)</f>
        <v>0</v>
      </c>
      <c r="K296" s="227"/>
      <c r="L296" s="45"/>
      <c r="M296" s="228" t="s">
        <v>1</v>
      </c>
      <c r="N296" s="229" t="s">
        <v>41</v>
      </c>
      <c r="O296" s="92"/>
      <c r="P296" s="230">
        <f>O296*H296</f>
        <v>0</v>
      </c>
      <c r="Q296" s="230">
        <v>0.038179999999999999</v>
      </c>
      <c r="R296" s="230">
        <f>Q296*H296</f>
        <v>1.1454</v>
      </c>
      <c r="S296" s="230">
        <v>0</v>
      </c>
      <c r="T296" s="231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2" t="s">
        <v>135</v>
      </c>
      <c r="AT296" s="232" t="s">
        <v>131</v>
      </c>
      <c r="AU296" s="232" t="s">
        <v>86</v>
      </c>
      <c r="AY296" s="18" t="s">
        <v>128</v>
      </c>
      <c r="BE296" s="233">
        <f>IF(N296="základní",J296,0)</f>
        <v>0</v>
      </c>
      <c r="BF296" s="233">
        <f>IF(N296="snížená",J296,0)</f>
        <v>0</v>
      </c>
      <c r="BG296" s="233">
        <f>IF(N296="zákl. přenesená",J296,0)</f>
        <v>0</v>
      </c>
      <c r="BH296" s="233">
        <f>IF(N296="sníž. přenesená",J296,0)</f>
        <v>0</v>
      </c>
      <c r="BI296" s="233">
        <f>IF(N296="nulová",J296,0)</f>
        <v>0</v>
      </c>
      <c r="BJ296" s="18" t="s">
        <v>84</v>
      </c>
      <c r="BK296" s="233">
        <f>ROUND(I296*H296,2)</f>
        <v>0</v>
      </c>
      <c r="BL296" s="18" t="s">
        <v>135</v>
      </c>
      <c r="BM296" s="232" t="s">
        <v>1536</v>
      </c>
    </row>
    <row r="297" s="14" customFormat="1">
      <c r="A297" s="14"/>
      <c r="B297" s="245"/>
      <c r="C297" s="246"/>
      <c r="D297" s="236" t="s">
        <v>137</v>
      </c>
      <c r="E297" s="247" t="s">
        <v>1</v>
      </c>
      <c r="F297" s="248" t="s">
        <v>400</v>
      </c>
      <c r="G297" s="246"/>
      <c r="H297" s="249">
        <v>30</v>
      </c>
      <c r="I297" s="250"/>
      <c r="J297" s="246"/>
      <c r="K297" s="246"/>
      <c r="L297" s="251"/>
      <c r="M297" s="252"/>
      <c r="N297" s="253"/>
      <c r="O297" s="253"/>
      <c r="P297" s="253"/>
      <c r="Q297" s="253"/>
      <c r="R297" s="253"/>
      <c r="S297" s="253"/>
      <c r="T297" s="254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5" t="s">
        <v>137</v>
      </c>
      <c r="AU297" s="255" t="s">
        <v>86</v>
      </c>
      <c r="AV297" s="14" t="s">
        <v>86</v>
      </c>
      <c r="AW297" s="14" t="s">
        <v>32</v>
      </c>
      <c r="AX297" s="14" t="s">
        <v>84</v>
      </c>
      <c r="AY297" s="255" t="s">
        <v>128</v>
      </c>
    </row>
    <row r="298" s="12" customFormat="1" ht="22.8" customHeight="1">
      <c r="A298" s="12"/>
      <c r="B298" s="204"/>
      <c r="C298" s="205"/>
      <c r="D298" s="206" t="s">
        <v>75</v>
      </c>
      <c r="E298" s="218" t="s">
        <v>135</v>
      </c>
      <c r="F298" s="218" t="s">
        <v>703</v>
      </c>
      <c r="G298" s="205"/>
      <c r="H298" s="205"/>
      <c r="I298" s="208"/>
      <c r="J298" s="219">
        <f>BK298</f>
        <v>0</v>
      </c>
      <c r="K298" s="205"/>
      <c r="L298" s="210"/>
      <c r="M298" s="211"/>
      <c r="N298" s="212"/>
      <c r="O298" s="212"/>
      <c r="P298" s="213">
        <f>SUM(P299:P308)</f>
        <v>0</v>
      </c>
      <c r="Q298" s="212"/>
      <c r="R298" s="213">
        <f>SUM(R299:R308)</f>
        <v>1.4610400000000001</v>
      </c>
      <c r="S298" s="212"/>
      <c r="T298" s="214">
        <f>SUM(T299:T308)</f>
        <v>0</v>
      </c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R298" s="215" t="s">
        <v>84</v>
      </c>
      <c r="AT298" s="216" t="s">
        <v>75</v>
      </c>
      <c r="AU298" s="216" t="s">
        <v>84</v>
      </c>
      <c r="AY298" s="215" t="s">
        <v>128</v>
      </c>
      <c r="BK298" s="217">
        <f>SUM(BK299:BK308)</f>
        <v>0</v>
      </c>
    </row>
    <row r="299" s="2" customFormat="1" ht="33" customHeight="1">
      <c r="A299" s="39"/>
      <c r="B299" s="40"/>
      <c r="C299" s="220" t="s">
        <v>514</v>
      </c>
      <c r="D299" s="220" t="s">
        <v>131</v>
      </c>
      <c r="E299" s="221" t="s">
        <v>705</v>
      </c>
      <c r="F299" s="222" t="s">
        <v>706</v>
      </c>
      <c r="G299" s="223" t="s">
        <v>249</v>
      </c>
      <c r="H299" s="224">
        <v>0.16</v>
      </c>
      <c r="I299" s="225"/>
      <c r="J299" s="226">
        <f>ROUND(I299*H299,2)</f>
        <v>0</v>
      </c>
      <c r="K299" s="227"/>
      <c r="L299" s="45"/>
      <c r="M299" s="228" t="s">
        <v>1</v>
      </c>
      <c r="N299" s="229" t="s">
        <v>41</v>
      </c>
      <c r="O299" s="92"/>
      <c r="P299" s="230">
        <f>O299*H299</f>
        <v>0</v>
      </c>
      <c r="Q299" s="230">
        <v>0</v>
      </c>
      <c r="R299" s="230">
        <f>Q299*H299</f>
        <v>0</v>
      </c>
      <c r="S299" s="230">
        <v>0</v>
      </c>
      <c r="T299" s="231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2" t="s">
        <v>135</v>
      </c>
      <c r="AT299" s="232" t="s">
        <v>131</v>
      </c>
      <c r="AU299" s="232" t="s">
        <v>86</v>
      </c>
      <c r="AY299" s="18" t="s">
        <v>128</v>
      </c>
      <c r="BE299" s="233">
        <f>IF(N299="základní",J299,0)</f>
        <v>0</v>
      </c>
      <c r="BF299" s="233">
        <f>IF(N299="snížená",J299,0)</f>
        <v>0</v>
      </c>
      <c r="BG299" s="233">
        <f>IF(N299="zákl. přenesená",J299,0)</f>
        <v>0</v>
      </c>
      <c r="BH299" s="233">
        <f>IF(N299="sníž. přenesená",J299,0)</f>
        <v>0</v>
      </c>
      <c r="BI299" s="233">
        <f>IF(N299="nulová",J299,0)</f>
        <v>0</v>
      </c>
      <c r="BJ299" s="18" t="s">
        <v>84</v>
      </c>
      <c r="BK299" s="233">
        <f>ROUND(I299*H299,2)</f>
        <v>0</v>
      </c>
      <c r="BL299" s="18" t="s">
        <v>135</v>
      </c>
      <c r="BM299" s="232" t="s">
        <v>1537</v>
      </c>
    </row>
    <row r="300" s="13" customFormat="1">
      <c r="A300" s="13"/>
      <c r="B300" s="234"/>
      <c r="C300" s="235"/>
      <c r="D300" s="236" t="s">
        <v>137</v>
      </c>
      <c r="E300" s="237" t="s">
        <v>1</v>
      </c>
      <c r="F300" s="238" t="s">
        <v>708</v>
      </c>
      <c r="G300" s="235"/>
      <c r="H300" s="237" t="s">
        <v>1</v>
      </c>
      <c r="I300" s="239"/>
      <c r="J300" s="235"/>
      <c r="K300" s="235"/>
      <c r="L300" s="240"/>
      <c r="M300" s="241"/>
      <c r="N300" s="242"/>
      <c r="O300" s="242"/>
      <c r="P300" s="242"/>
      <c r="Q300" s="242"/>
      <c r="R300" s="242"/>
      <c r="S300" s="242"/>
      <c r="T300" s="24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4" t="s">
        <v>137</v>
      </c>
      <c r="AU300" s="244" t="s">
        <v>86</v>
      </c>
      <c r="AV300" s="13" t="s">
        <v>84</v>
      </c>
      <c r="AW300" s="13" t="s">
        <v>32</v>
      </c>
      <c r="AX300" s="13" t="s">
        <v>76</v>
      </c>
      <c r="AY300" s="244" t="s">
        <v>128</v>
      </c>
    </row>
    <row r="301" s="14" customFormat="1">
      <c r="A301" s="14"/>
      <c r="B301" s="245"/>
      <c r="C301" s="246"/>
      <c r="D301" s="236" t="s">
        <v>137</v>
      </c>
      <c r="E301" s="247" t="s">
        <v>1</v>
      </c>
      <c r="F301" s="248" t="s">
        <v>1538</v>
      </c>
      <c r="G301" s="246"/>
      <c r="H301" s="249">
        <v>0.16</v>
      </c>
      <c r="I301" s="250"/>
      <c r="J301" s="246"/>
      <c r="K301" s="246"/>
      <c r="L301" s="251"/>
      <c r="M301" s="252"/>
      <c r="N301" s="253"/>
      <c r="O301" s="253"/>
      <c r="P301" s="253"/>
      <c r="Q301" s="253"/>
      <c r="R301" s="253"/>
      <c r="S301" s="253"/>
      <c r="T301" s="254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5" t="s">
        <v>137</v>
      </c>
      <c r="AU301" s="255" t="s">
        <v>86</v>
      </c>
      <c r="AV301" s="14" t="s">
        <v>86</v>
      </c>
      <c r="AW301" s="14" t="s">
        <v>32</v>
      </c>
      <c r="AX301" s="14" t="s">
        <v>84</v>
      </c>
      <c r="AY301" s="255" t="s">
        <v>128</v>
      </c>
    </row>
    <row r="302" s="2" customFormat="1" ht="24.15" customHeight="1">
      <c r="A302" s="39"/>
      <c r="B302" s="40"/>
      <c r="C302" s="220" t="s">
        <v>519</v>
      </c>
      <c r="D302" s="220" t="s">
        <v>131</v>
      </c>
      <c r="E302" s="221" t="s">
        <v>711</v>
      </c>
      <c r="F302" s="222" t="s">
        <v>712</v>
      </c>
      <c r="G302" s="223" t="s">
        <v>367</v>
      </c>
      <c r="H302" s="224">
        <v>4</v>
      </c>
      <c r="I302" s="225"/>
      <c r="J302" s="226">
        <f>ROUND(I302*H302,2)</f>
        <v>0</v>
      </c>
      <c r="K302" s="227"/>
      <c r="L302" s="45"/>
      <c r="M302" s="228" t="s">
        <v>1</v>
      </c>
      <c r="N302" s="229" t="s">
        <v>41</v>
      </c>
      <c r="O302" s="92"/>
      <c r="P302" s="230">
        <f>O302*H302</f>
        <v>0</v>
      </c>
      <c r="Q302" s="230">
        <v>0.22394</v>
      </c>
      <c r="R302" s="230">
        <f>Q302*H302</f>
        <v>0.89576</v>
      </c>
      <c r="S302" s="230">
        <v>0</v>
      </c>
      <c r="T302" s="231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32" t="s">
        <v>135</v>
      </c>
      <c r="AT302" s="232" t="s">
        <v>131</v>
      </c>
      <c r="AU302" s="232" t="s">
        <v>86</v>
      </c>
      <c r="AY302" s="18" t="s">
        <v>128</v>
      </c>
      <c r="BE302" s="233">
        <f>IF(N302="základní",J302,0)</f>
        <v>0</v>
      </c>
      <c r="BF302" s="233">
        <f>IF(N302="snížená",J302,0)</f>
        <v>0</v>
      </c>
      <c r="BG302" s="233">
        <f>IF(N302="zákl. přenesená",J302,0)</f>
        <v>0</v>
      </c>
      <c r="BH302" s="233">
        <f>IF(N302="sníž. přenesená",J302,0)</f>
        <v>0</v>
      </c>
      <c r="BI302" s="233">
        <f>IF(N302="nulová",J302,0)</f>
        <v>0</v>
      </c>
      <c r="BJ302" s="18" t="s">
        <v>84</v>
      </c>
      <c r="BK302" s="233">
        <f>ROUND(I302*H302,2)</f>
        <v>0</v>
      </c>
      <c r="BL302" s="18" t="s">
        <v>135</v>
      </c>
      <c r="BM302" s="232" t="s">
        <v>1539</v>
      </c>
    </row>
    <row r="303" s="14" customFormat="1">
      <c r="A303" s="14"/>
      <c r="B303" s="245"/>
      <c r="C303" s="246"/>
      <c r="D303" s="236" t="s">
        <v>137</v>
      </c>
      <c r="E303" s="247" t="s">
        <v>1</v>
      </c>
      <c r="F303" s="248" t="s">
        <v>1540</v>
      </c>
      <c r="G303" s="246"/>
      <c r="H303" s="249">
        <v>4</v>
      </c>
      <c r="I303" s="250"/>
      <c r="J303" s="246"/>
      <c r="K303" s="246"/>
      <c r="L303" s="251"/>
      <c r="M303" s="252"/>
      <c r="N303" s="253"/>
      <c r="O303" s="253"/>
      <c r="P303" s="253"/>
      <c r="Q303" s="253"/>
      <c r="R303" s="253"/>
      <c r="S303" s="253"/>
      <c r="T303" s="254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5" t="s">
        <v>137</v>
      </c>
      <c r="AU303" s="255" t="s">
        <v>86</v>
      </c>
      <c r="AV303" s="14" t="s">
        <v>86</v>
      </c>
      <c r="AW303" s="14" t="s">
        <v>32</v>
      </c>
      <c r="AX303" s="14" t="s">
        <v>84</v>
      </c>
      <c r="AY303" s="255" t="s">
        <v>128</v>
      </c>
    </row>
    <row r="304" s="2" customFormat="1" ht="24.15" customHeight="1">
      <c r="A304" s="39"/>
      <c r="B304" s="40"/>
      <c r="C304" s="270" t="s">
        <v>523</v>
      </c>
      <c r="D304" s="270" t="s">
        <v>279</v>
      </c>
      <c r="E304" s="271" t="s">
        <v>716</v>
      </c>
      <c r="F304" s="272" t="s">
        <v>717</v>
      </c>
      <c r="G304" s="273" t="s">
        <v>367</v>
      </c>
      <c r="H304" s="274">
        <v>4</v>
      </c>
      <c r="I304" s="275"/>
      <c r="J304" s="276">
        <f>ROUND(I304*H304,2)</f>
        <v>0</v>
      </c>
      <c r="K304" s="277"/>
      <c r="L304" s="278"/>
      <c r="M304" s="279" t="s">
        <v>1</v>
      </c>
      <c r="N304" s="280" t="s">
        <v>41</v>
      </c>
      <c r="O304" s="92"/>
      <c r="P304" s="230">
        <f>O304*H304</f>
        <v>0</v>
      </c>
      <c r="Q304" s="230">
        <v>0.052999999999999998</v>
      </c>
      <c r="R304" s="230">
        <f>Q304*H304</f>
        <v>0.21199999999999999</v>
      </c>
      <c r="S304" s="230">
        <v>0</v>
      </c>
      <c r="T304" s="231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32" t="s">
        <v>175</v>
      </c>
      <c r="AT304" s="232" t="s">
        <v>279</v>
      </c>
      <c r="AU304" s="232" t="s">
        <v>86</v>
      </c>
      <c r="AY304" s="18" t="s">
        <v>128</v>
      </c>
      <c r="BE304" s="233">
        <f>IF(N304="základní",J304,0)</f>
        <v>0</v>
      </c>
      <c r="BF304" s="233">
        <f>IF(N304="snížená",J304,0)</f>
        <v>0</v>
      </c>
      <c r="BG304" s="233">
        <f>IF(N304="zákl. přenesená",J304,0)</f>
        <v>0</v>
      </c>
      <c r="BH304" s="233">
        <f>IF(N304="sníž. přenesená",J304,0)</f>
        <v>0</v>
      </c>
      <c r="BI304" s="233">
        <f>IF(N304="nulová",J304,0)</f>
        <v>0</v>
      </c>
      <c r="BJ304" s="18" t="s">
        <v>84</v>
      </c>
      <c r="BK304" s="233">
        <f>ROUND(I304*H304,2)</f>
        <v>0</v>
      </c>
      <c r="BL304" s="18" t="s">
        <v>135</v>
      </c>
      <c r="BM304" s="232" t="s">
        <v>1541</v>
      </c>
    </row>
    <row r="305" s="14" customFormat="1">
      <c r="A305" s="14"/>
      <c r="B305" s="245"/>
      <c r="C305" s="246"/>
      <c r="D305" s="236" t="s">
        <v>137</v>
      </c>
      <c r="E305" s="247" t="s">
        <v>1</v>
      </c>
      <c r="F305" s="248" t="s">
        <v>135</v>
      </c>
      <c r="G305" s="246"/>
      <c r="H305" s="249">
        <v>4</v>
      </c>
      <c r="I305" s="250"/>
      <c r="J305" s="246"/>
      <c r="K305" s="246"/>
      <c r="L305" s="251"/>
      <c r="M305" s="252"/>
      <c r="N305" s="253"/>
      <c r="O305" s="253"/>
      <c r="P305" s="253"/>
      <c r="Q305" s="253"/>
      <c r="R305" s="253"/>
      <c r="S305" s="253"/>
      <c r="T305" s="254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5" t="s">
        <v>137</v>
      </c>
      <c r="AU305" s="255" t="s">
        <v>86</v>
      </c>
      <c r="AV305" s="14" t="s">
        <v>86</v>
      </c>
      <c r="AW305" s="14" t="s">
        <v>32</v>
      </c>
      <c r="AX305" s="14" t="s">
        <v>84</v>
      </c>
      <c r="AY305" s="255" t="s">
        <v>128</v>
      </c>
    </row>
    <row r="306" s="2" customFormat="1" ht="44.25" customHeight="1">
      <c r="A306" s="39"/>
      <c r="B306" s="40"/>
      <c r="C306" s="220" t="s">
        <v>252</v>
      </c>
      <c r="D306" s="220" t="s">
        <v>131</v>
      </c>
      <c r="E306" s="221" t="s">
        <v>720</v>
      </c>
      <c r="F306" s="222" t="s">
        <v>721</v>
      </c>
      <c r="G306" s="223" t="s">
        <v>367</v>
      </c>
      <c r="H306" s="224">
        <v>2</v>
      </c>
      <c r="I306" s="225"/>
      <c r="J306" s="226">
        <f>ROUND(I306*H306,2)</f>
        <v>0</v>
      </c>
      <c r="K306" s="227"/>
      <c r="L306" s="45"/>
      <c r="M306" s="228" t="s">
        <v>1</v>
      </c>
      <c r="N306" s="229" t="s">
        <v>41</v>
      </c>
      <c r="O306" s="92"/>
      <c r="P306" s="230">
        <f>O306*H306</f>
        <v>0</v>
      </c>
      <c r="Q306" s="230">
        <v>0.17663999999999999</v>
      </c>
      <c r="R306" s="230">
        <f>Q306*H306</f>
        <v>0.35327999999999998</v>
      </c>
      <c r="S306" s="230">
        <v>0</v>
      </c>
      <c r="T306" s="231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32" t="s">
        <v>135</v>
      </c>
      <c r="AT306" s="232" t="s">
        <v>131</v>
      </c>
      <c r="AU306" s="232" t="s">
        <v>86</v>
      </c>
      <c r="AY306" s="18" t="s">
        <v>128</v>
      </c>
      <c r="BE306" s="233">
        <f>IF(N306="základní",J306,0)</f>
        <v>0</v>
      </c>
      <c r="BF306" s="233">
        <f>IF(N306="snížená",J306,0)</f>
        <v>0</v>
      </c>
      <c r="BG306" s="233">
        <f>IF(N306="zákl. přenesená",J306,0)</f>
        <v>0</v>
      </c>
      <c r="BH306" s="233">
        <f>IF(N306="sníž. přenesená",J306,0)</f>
        <v>0</v>
      </c>
      <c r="BI306" s="233">
        <f>IF(N306="nulová",J306,0)</f>
        <v>0</v>
      </c>
      <c r="BJ306" s="18" t="s">
        <v>84</v>
      </c>
      <c r="BK306" s="233">
        <f>ROUND(I306*H306,2)</f>
        <v>0</v>
      </c>
      <c r="BL306" s="18" t="s">
        <v>135</v>
      </c>
      <c r="BM306" s="232" t="s">
        <v>1542</v>
      </c>
    </row>
    <row r="307" s="13" customFormat="1">
      <c r="A307" s="13"/>
      <c r="B307" s="234"/>
      <c r="C307" s="235"/>
      <c r="D307" s="236" t="s">
        <v>137</v>
      </c>
      <c r="E307" s="237" t="s">
        <v>1</v>
      </c>
      <c r="F307" s="238" t="s">
        <v>723</v>
      </c>
      <c r="G307" s="235"/>
      <c r="H307" s="237" t="s">
        <v>1</v>
      </c>
      <c r="I307" s="239"/>
      <c r="J307" s="235"/>
      <c r="K307" s="235"/>
      <c r="L307" s="240"/>
      <c r="M307" s="241"/>
      <c r="N307" s="242"/>
      <c r="O307" s="242"/>
      <c r="P307" s="242"/>
      <c r="Q307" s="242"/>
      <c r="R307" s="242"/>
      <c r="S307" s="242"/>
      <c r="T307" s="24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4" t="s">
        <v>137</v>
      </c>
      <c r="AU307" s="244" t="s">
        <v>86</v>
      </c>
      <c r="AV307" s="13" t="s">
        <v>84</v>
      </c>
      <c r="AW307" s="13" t="s">
        <v>32</v>
      </c>
      <c r="AX307" s="13" t="s">
        <v>76</v>
      </c>
      <c r="AY307" s="244" t="s">
        <v>128</v>
      </c>
    </row>
    <row r="308" s="14" customFormat="1">
      <c r="A308" s="14"/>
      <c r="B308" s="245"/>
      <c r="C308" s="246"/>
      <c r="D308" s="236" t="s">
        <v>137</v>
      </c>
      <c r="E308" s="247" t="s">
        <v>1</v>
      </c>
      <c r="F308" s="248" t="s">
        <v>86</v>
      </c>
      <c r="G308" s="246"/>
      <c r="H308" s="249">
        <v>2</v>
      </c>
      <c r="I308" s="250"/>
      <c r="J308" s="246"/>
      <c r="K308" s="246"/>
      <c r="L308" s="251"/>
      <c r="M308" s="252"/>
      <c r="N308" s="253"/>
      <c r="O308" s="253"/>
      <c r="P308" s="253"/>
      <c r="Q308" s="253"/>
      <c r="R308" s="253"/>
      <c r="S308" s="253"/>
      <c r="T308" s="254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5" t="s">
        <v>137</v>
      </c>
      <c r="AU308" s="255" t="s">
        <v>86</v>
      </c>
      <c r="AV308" s="14" t="s">
        <v>86</v>
      </c>
      <c r="AW308" s="14" t="s">
        <v>32</v>
      </c>
      <c r="AX308" s="14" t="s">
        <v>84</v>
      </c>
      <c r="AY308" s="255" t="s">
        <v>128</v>
      </c>
    </row>
    <row r="309" s="12" customFormat="1" ht="22.8" customHeight="1">
      <c r="A309" s="12"/>
      <c r="B309" s="204"/>
      <c r="C309" s="205"/>
      <c r="D309" s="206" t="s">
        <v>75</v>
      </c>
      <c r="E309" s="218" t="s">
        <v>127</v>
      </c>
      <c r="F309" s="218" t="s">
        <v>725</v>
      </c>
      <c r="G309" s="205"/>
      <c r="H309" s="205"/>
      <c r="I309" s="208"/>
      <c r="J309" s="219">
        <f>BK309</f>
        <v>0</v>
      </c>
      <c r="K309" s="205"/>
      <c r="L309" s="210"/>
      <c r="M309" s="211"/>
      <c r="N309" s="212"/>
      <c r="O309" s="212"/>
      <c r="P309" s="213">
        <f>SUM(P310:P366)</f>
        <v>0</v>
      </c>
      <c r="Q309" s="212"/>
      <c r="R309" s="213">
        <f>SUM(R310:R366)</f>
        <v>78.314853999999997</v>
      </c>
      <c r="S309" s="212"/>
      <c r="T309" s="214">
        <f>SUM(T310:T366)</f>
        <v>0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215" t="s">
        <v>84</v>
      </c>
      <c r="AT309" s="216" t="s">
        <v>75</v>
      </c>
      <c r="AU309" s="216" t="s">
        <v>84</v>
      </c>
      <c r="AY309" s="215" t="s">
        <v>128</v>
      </c>
      <c r="BK309" s="217">
        <f>SUM(BK310:BK366)</f>
        <v>0</v>
      </c>
    </row>
    <row r="310" s="2" customFormat="1" ht="24.15" customHeight="1">
      <c r="A310" s="39"/>
      <c r="B310" s="40"/>
      <c r="C310" s="220" t="s">
        <v>533</v>
      </c>
      <c r="D310" s="220" t="s">
        <v>131</v>
      </c>
      <c r="E310" s="221" t="s">
        <v>737</v>
      </c>
      <c r="F310" s="222" t="s">
        <v>728</v>
      </c>
      <c r="G310" s="223" t="s">
        <v>320</v>
      </c>
      <c r="H310" s="224">
        <v>595.5</v>
      </c>
      <c r="I310" s="225"/>
      <c r="J310" s="226">
        <f>ROUND(I310*H310,2)</f>
        <v>0</v>
      </c>
      <c r="K310" s="227"/>
      <c r="L310" s="45"/>
      <c r="M310" s="228" t="s">
        <v>1</v>
      </c>
      <c r="N310" s="229" t="s">
        <v>41</v>
      </c>
      <c r="O310" s="92"/>
      <c r="P310" s="230">
        <f>O310*H310</f>
        <v>0</v>
      </c>
      <c r="Q310" s="230">
        <v>0</v>
      </c>
      <c r="R310" s="230">
        <f>Q310*H310</f>
        <v>0</v>
      </c>
      <c r="S310" s="230">
        <v>0</v>
      </c>
      <c r="T310" s="231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32" t="s">
        <v>135</v>
      </c>
      <c r="AT310" s="232" t="s">
        <v>131</v>
      </c>
      <c r="AU310" s="232" t="s">
        <v>86</v>
      </c>
      <c r="AY310" s="18" t="s">
        <v>128</v>
      </c>
      <c r="BE310" s="233">
        <f>IF(N310="základní",J310,0)</f>
        <v>0</v>
      </c>
      <c r="BF310" s="233">
        <f>IF(N310="snížená",J310,0)</f>
        <v>0</v>
      </c>
      <c r="BG310" s="233">
        <f>IF(N310="zákl. přenesená",J310,0)</f>
        <v>0</v>
      </c>
      <c r="BH310" s="233">
        <f>IF(N310="sníž. přenesená",J310,0)</f>
        <v>0</v>
      </c>
      <c r="BI310" s="233">
        <f>IF(N310="nulová",J310,0)</f>
        <v>0</v>
      </c>
      <c r="BJ310" s="18" t="s">
        <v>84</v>
      </c>
      <c r="BK310" s="233">
        <f>ROUND(I310*H310,2)</f>
        <v>0</v>
      </c>
      <c r="BL310" s="18" t="s">
        <v>135</v>
      </c>
      <c r="BM310" s="232" t="s">
        <v>1543</v>
      </c>
    </row>
    <row r="311" s="13" customFormat="1">
      <c r="A311" s="13"/>
      <c r="B311" s="234"/>
      <c r="C311" s="235"/>
      <c r="D311" s="236" t="s">
        <v>137</v>
      </c>
      <c r="E311" s="237" t="s">
        <v>1</v>
      </c>
      <c r="F311" s="238" t="s">
        <v>739</v>
      </c>
      <c r="G311" s="235"/>
      <c r="H311" s="237" t="s">
        <v>1</v>
      </c>
      <c r="I311" s="239"/>
      <c r="J311" s="235"/>
      <c r="K311" s="235"/>
      <c r="L311" s="240"/>
      <c r="M311" s="241"/>
      <c r="N311" s="242"/>
      <c r="O311" s="242"/>
      <c r="P311" s="242"/>
      <c r="Q311" s="242"/>
      <c r="R311" s="242"/>
      <c r="S311" s="242"/>
      <c r="T311" s="24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4" t="s">
        <v>137</v>
      </c>
      <c r="AU311" s="244" t="s">
        <v>86</v>
      </c>
      <c r="AV311" s="13" t="s">
        <v>84</v>
      </c>
      <c r="AW311" s="13" t="s">
        <v>32</v>
      </c>
      <c r="AX311" s="13" t="s">
        <v>76</v>
      </c>
      <c r="AY311" s="244" t="s">
        <v>128</v>
      </c>
    </row>
    <row r="312" s="13" customFormat="1">
      <c r="A312" s="13"/>
      <c r="B312" s="234"/>
      <c r="C312" s="235"/>
      <c r="D312" s="236" t="s">
        <v>137</v>
      </c>
      <c r="E312" s="237" t="s">
        <v>1</v>
      </c>
      <c r="F312" s="238" t="s">
        <v>740</v>
      </c>
      <c r="G312" s="235"/>
      <c r="H312" s="237" t="s">
        <v>1</v>
      </c>
      <c r="I312" s="239"/>
      <c r="J312" s="235"/>
      <c r="K312" s="235"/>
      <c r="L312" s="240"/>
      <c r="M312" s="241"/>
      <c r="N312" s="242"/>
      <c r="O312" s="242"/>
      <c r="P312" s="242"/>
      <c r="Q312" s="242"/>
      <c r="R312" s="242"/>
      <c r="S312" s="242"/>
      <c r="T312" s="24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4" t="s">
        <v>137</v>
      </c>
      <c r="AU312" s="244" t="s">
        <v>86</v>
      </c>
      <c r="AV312" s="13" t="s">
        <v>84</v>
      </c>
      <c r="AW312" s="13" t="s">
        <v>32</v>
      </c>
      <c r="AX312" s="13" t="s">
        <v>76</v>
      </c>
      <c r="AY312" s="244" t="s">
        <v>128</v>
      </c>
    </row>
    <row r="313" s="14" customFormat="1">
      <c r="A313" s="14"/>
      <c r="B313" s="245"/>
      <c r="C313" s="246"/>
      <c r="D313" s="236" t="s">
        <v>137</v>
      </c>
      <c r="E313" s="247" t="s">
        <v>1</v>
      </c>
      <c r="F313" s="248" t="s">
        <v>1544</v>
      </c>
      <c r="G313" s="246"/>
      <c r="H313" s="249">
        <v>110</v>
      </c>
      <c r="I313" s="250"/>
      <c r="J313" s="246"/>
      <c r="K313" s="246"/>
      <c r="L313" s="251"/>
      <c r="M313" s="252"/>
      <c r="N313" s="253"/>
      <c r="O313" s="253"/>
      <c r="P313" s="253"/>
      <c r="Q313" s="253"/>
      <c r="R313" s="253"/>
      <c r="S313" s="253"/>
      <c r="T313" s="254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5" t="s">
        <v>137</v>
      </c>
      <c r="AU313" s="255" t="s">
        <v>86</v>
      </c>
      <c r="AV313" s="14" t="s">
        <v>86</v>
      </c>
      <c r="AW313" s="14" t="s">
        <v>32</v>
      </c>
      <c r="AX313" s="14" t="s">
        <v>76</v>
      </c>
      <c r="AY313" s="255" t="s">
        <v>128</v>
      </c>
    </row>
    <row r="314" s="13" customFormat="1">
      <c r="A314" s="13"/>
      <c r="B314" s="234"/>
      <c r="C314" s="235"/>
      <c r="D314" s="236" t="s">
        <v>137</v>
      </c>
      <c r="E314" s="237" t="s">
        <v>1</v>
      </c>
      <c r="F314" s="238" t="s">
        <v>731</v>
      </c>
      <c r="G314" s="235"/>
      <c r="H314" s="237" t="s">
        <v>1</v>
      </c>
      <c r="I314" s="239"/>
      <c r="J314" s="235"/>
      <c r="K314" s="235"/>
      <c r="L314" s="240"/>
      <c r="M314" s="241"/>
      <c r="N314" s="242"/>
      <c r="O314" s="242"/>
      <c r="P314" s="242"/>
      <c r="Q314" s="242"/>
      <c r="R314" s="242"/>
      <c r="S314" s="242"/>
      <c r="T314" s="24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4" t="s">
        <v>137</v>
      </c>
      <c r="AU314" s="244" t="s">
        <v>86</v>
      </c>
      <c r="AV314" s="13" t="s">
        <v>84</v>
      </c>
      <c r="AW314" s="13" t="s">
        <v>32</v>
      </c>
      <c r="AX314" s="13" t="s">
        <v>76</v>
      </c>
      <c r="AY314" s="244" t="s">
        <v>128</v>
      </c>
    </row>
    <row r="315" s="14" customFormat="1">
      <c r="A315" s="14"/>
      <c r="B315" s="245"/>
      <c r="C315" s="246"/>
      <c r="D315" s="236" t="s">
        <v>137</v>
      </c>
      <c r="E315" s="247" t="s">
        <v>1</v>
      </c>
      <c r="F315" s="248" t="s">
        <v>692</v>
      </c>
      <c r="G315" s="246"/>
      <c r="H315" s="249">
        <v>89</v>
      </c>
      <c r="I315" s="250"/>
      <c r="J315" s="246"/>
      <c r="K315" s="246"/>
      <c r="L315" s="251"/>
      <c r="M315" s="252"/>
      <c r="N315" s="253"/>
      <c r="O315" s="253"/>
      <c r="P315" s="253"/>
      <c r="Q315" s="253"/>
      <c r="R315" s="253"/>
      <c r="S315" s="253"/>
      <c r="T315" s="254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5" t="s">
        <v>137</v>
      </c>
      <c r="AU315" s="255" t="s">
        <v>86</v>
      </c>
      <c r="AV315" s="14" t="s">
        <v>86</v>
      </c>
      <c r="AW315" s="14" t="s">
        <v>32</v>
      </c>
      <c r="AX315" s="14" t="s">
        <v>76</v>
      </c>
      <c r="AY315" s="255" t="s">
        <v>128</v>
      </c>
    </row>
    <row r="316" s="13" customFormat="1">
      <c r="A316" s="13"/>
      <c r="B316" s="234"/>
      <c r="C316" s="235"/>
      <c r="D316" s="236" t="s">
        <v>137</v>
      </c>
      <c r="E316" s="237" t="s">
        <v>1</v>
      </c>
      <c r="F316" s="238" t="s">
        <v>743</v>
      </c>
      <c r="G316" s="235"/>
      <c r="H316" s="237" t="s">
        <v>1</v>
      </c>
      <c r="I316" s="239"/>
      <c r="J316" s="235"/>
      <c r="K316" s="235"/>
      <c r="L316" s="240"/>
      <c r="M316" s="241"/>
      <c r="N316" s="242"/>
      <c r="O316" s="242"/>
      <c r="P316" s="242"/>
      <c r="Q316" s="242"/>
      <c r="R316" s="242"/>
      <c r="S316" s="242"/>
      <c r="T316" s="24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4" t="s">
        <v>137</v>
      </c>
      <c r="AU316" s="244" t="s">
        <v>86</v>
      </c>
      <c r="AV316" s="13" t="s">
        <v>84</v>
      </c>
      <c r="AW316" s="13" t="s">
        <v>32</v>
      </c>
      <c r="AX316" s="13" t="s">
        <v>76</v>
      </c>
      <c r="AY316" s="244" t="s">
        <v>128</v>
      </c>
    </row>
    <row r="317" s="14" customFormat="1">
      <c r="A317" s="14"/>
      <c r="B317" s="245"/>
      <c r="C317" s="246"/>
      <c r="D317" s="236" t="s">
        <v>137</v>
      </c>
      <c r="E317" s="247" t="s">
        <v>1</v>
      </c>
      <c r="F317" s="248" t="s">
        <v>1545</v>
      </c>
      <c r="G317" s="246"/>
      <c r="H317" s="249">
        <v>396.5</v>
      </c>
      <c r="I317" s="250"/>
      <c r="J317" s="246"/>
      <c r="K317" s="246"/>
      <c r="L317" s="251"/>
      <c r="M317" s="252"/>
      <c r="N317" s="253"/>
      <c r="O317" s="253"/>
      <c r="P317" s="253"/>
      <c r="Q317" s="253"/>
      <c r="R317" s="253"/>
      <c r="S317" s="253"/>
      <c r="T317" s="254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5" t="s">
        <v>137</v>
      </c>
      <c r="AU317" s="255" t="s">
        <v>86</v>
      </c>
      <c r="AV317" s="14" t="s">
        <v>86</v>
      </c>
      <c r="AW317" s="14" t="s">
        <v>32</v>
      </c>
      <c r="AX317" s="14" t="s">
        <v>76</v>
      </c>
      <c r="AY317" s="255" t="s">
        <v>128</v>
      </c>
    </row>
    <row r="318" s="15" customFormat="1">
      <c r="A318" s="15"/>
      <c r="B318" s="256"/>
      <c r="C318" s="257"/>
      <c r="D318" s="236" t="s">
        <v>137</v>
      </c>
      <c r="E318" s="258" t="s">
        <v>1</v>
      </c>
      <c r="F318" s="259" t="s">
        <v>140</v>
      </c>
      <c r="G318" s="257"/>
      <c r="H318" s="260">
        <v>595.5</v>
      </c>
      <c r="I318" s="261"/>
      <c r="J318" s="257"/>
      <c r="K318" s="257"/>
      <c r="L318" s="262"/>
      <c r="M318" s="263"/>
      <c r="N318" s="264"/>
      <c r="O318" s="264"/>
      <c r="P318" s="264"/>
      <c r="Q318" s="264"/>
      <c r="R318" s="264"/>
      <c r="S318" s="264"/>
      <c r="T318" s="265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66" t="s">
        <v>137</v>
      </c>
      <c r="AU318" s="266" t="s">
        <v>86</v>
      </c>
      <c r="AV318" s="15" t="s">
        <v>135</v>
      </c>
      <c r="AW318" s="15" t="s">
        <v>32</v>
      </c>
      <c r="AX318" s="15" t="s">
        <v>84</v>
      </c>
      <c r="AY318" s="266" t="s">
        <v>128</v>
      </c>
    </row>
    <row r="319" s="2" customFormat="1" ht="24.15" customHeight="1">
      <c r="A319" s="39"/>
      <c r="B319" s="40"/>
      <c r="C319" s="220" t="s">
        <v>537</v>
      </c>
      <c r="D319" s="220" t="s">
        <v>131</v>
      </c>
      <c r="E319" s="221" t="s">
        <v>727</v>
      </c>
      <c r="F319" s="222" t="s">
        <v>728</v>
      </c>
      <c r="G319" s="223" t="s">
        <v>320</v>
      </c>
      <c r="H319" s="224">
        <v>125</v>
      </c>
      <c r="I319" s="225"/>
      <c r="J319" s="226">
        <f>ROUND(I319*H319,2)</f>
        <v>0</v>
      </c>
      <c r="K319" s="227"/>
      <c r="L319" s="45"/>
      <c r="M319" s="228" t="s">
        <v>1</v>
      </c>
      <c r="N319" s="229" t="s">
        <v>41</v>
      </c>
      <c r="O319" s="92"/>
      <c r="P319" s="230">
        <f>O319*H319</f>
        <v>0</v>
      </c>
      <c r="Q319" s="230">
        <v>0</v>
      </c>
      <c r="R319" s="230">
        <f>Q319*H319</f>
        <v>0</v>
      </c>
      <c r="S319" s="230">
        <v>0</v>
      </c>
      <c r="T319" s="231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32" t="s">
        <v>135</v>
      </c>
      <c r="AT319" s="232" t="s">
        <v>131</v>
      </c>
      <c r="AU319" s="232" t="s">
        <v>86</v>
      </c>
      <c r="AY319" s="18" t="s">
        <v>128</v>
      </c>
      <c r="BE319" s="233">
        <f>IF(N319="základní",J319,0)</f>
        <v>0</v>
      </c>
      <c r="BF319" s="233">
        <f>IF(N319="snížená",J319,0)</f>
        <v>0</v>
      </c>
      <c r="BG319" s="233">
        <f>IF(N319="zákl. přenesená",J319,0)</f>
        <v>0</v>
      </c>
      <c r="BH319" s="233">
        <f>IF(N319="sníž. přenesená",J319,0)</f>
        <v>0</v>
      </c>
      <c r="BI319" s="233">
        <f>IF(N319="nulová",J319,0)</f>
        <v>0</v>
      </c>
      <c r="BJ319" s="18" t="s">
        <v>84</v>
      </c>
      <c r="BK319" s="233">
        <f>ROUND(I319*H319,2)</f>
        <v>0</v>
      </c>
      <c r="BL319" s="18" t="s">
        <v>135</v>
      </c>
      <c r="BM319" s="232" t="s">
        <v>1546</v>
      </c>
    </row>
    <row r="320" s="13" customFormat="1">
      <c r="A320" s="13"/>
      <c r="B320" s="234"/>
      <c r="C320" s="235"/>
      <c r="D320" s="236" t="s">
        <v>137</v>
      </c>
      <c r="E320" s="237" t="s">
        <v>1</v>
      </c>
      <c r="F320" s="238" t="s">
        <v>749</v>
      </c>
      <c r="G320" s="235"/>
      <c r="H320" s="237" t="s">
        <v>1</v>
      </c>
      <c r="I320" s="239"/>
      <c r="J320" s="235"/>
      <c r="K320" s="235"/>
      <c r="L320" s="240"/>
      <c r="M320" s="241"/>
      <c r="N320" s="242"/>
      <c r="O320" s="242"/>
      <c r="P320" s="242"/>
      <c r="Q320" s="242"/>
      <c r="R320" s="242"/>
      <c r="S320" s="242"/>
      <c r="T320" s="24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4" t="s">
        <v>137</v>
      </c>
      <c r="AU320" s="244" t="s">
        <v>86</v>
      </c>
      <c r="AV320" s="13" t="s">
        <v>84</v>
      </c>
      <c r="AW320" s="13" t="s">
        <v>32</v>
      </c>
      <c r="AX320" s="13" t="s">
        <v>76</v>
      </c>
      <c r="AY320" s="244" t="s">
        <v>128</v>
      </c>
    </row>
    <row r="321" s="13" customFormat="1">
      <c r="A321" s="13"/>
      <c r="B321" s="234"/>
      <c r="C321" s="235"/>
      <c r="D321" s="236" t="s">
        <v>137</v>
      </c>
      <c r="E321" s="237" t="s">
        <v>1</v>
      </c>
      <c r="F321" s="238" t="s">
        <v>731</v>
      </c>
      <c r="G321" s="235"/>
      <c r="H321" s="237" t="s">
        <v>1</v>
      </c>
      <c r="I321" s="239"/>
      <c r="J321" s="235"/>
      <c r="K321" s="235"/>
      <c r="L321" s="240"/>
      <c r="M321" s="241"/>
      <c r="N321" s="242"/>
      <c r="O321" s="242"/>
      <c r="P321" s="242"/>
      <c r="Q321" s="242"/>
      <c r="R321" s="242"/>
      <c r="S321" s="242"/>
      <c r="T321" s="24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4" t="s">
        <v>137</v>
      </c>
      <c r="AU321" s="244" t="s">
        <v>86</v>
      </c>
      <c r="AV321" s="13" t="s">
        <v>84</v>
      </c>
      <c r="AW321" s="13" t="s">
        <v>32</v>
      </c>
      <c r="AX321" s="13" t="s">
        <v>76</v>
      </c>
      <c r="AY321" s="244" t="s">
        <v>128</v>
      </c>
    </row>
    <row r="322" s="14" customFormat="1">
      <c r="A322" s="14"/>
      <c r="B322" s="245"/>
      <c r="C322" s="246"/>
      <c r="D322" s="236" t="s">
        <v>137</v>
      </c>
      <c r="E322" s="247" t="s">
        <v>1</v>
      </c>
      <c r="F322" s="248" t="s">
        <v>1547</v>
      </c>
      <c r="G322" s="246"/>
      <c r="H322" s="249">
        <v>110</v>
      </c>
      <c r="I322" s="250"/>
      <c r="J322" s="246"/>
      <c r="K322" s="246"/>
      <c r="L322" s="251"/>
      <c r="M322" s="252"/>
      <c r="N322" s="253"/>
      <c r="O322" s="253"/>
      <c r="P322" s="253"/>
      <c r="Q322" s="253"/>
      <c r="R322" s="253"/>
      <c r="S322" s="253"/>
      <c r="T322" s="254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5" t="s">
        <v>137</v>
      </c>
      <c r="AU322" s="255" t="s">
        <v>86</v>
      </c>
      <c r="AV322" s="14" t="s">
        <v>86</v>
      </c>
      <c r="AW322" s="14" t="s">
        <v>32</v>
      </c>
      <c r="AX322" s="14" t="s">
        <v>76</v>
      </c>
      <c r="AY322" s="255" t="s">
        <v>128</v>
      </c>
    </row>
    <row r="323" s="13" customFormat="1">
      <c r="A323" s="13"/>
      <c r="B323" s="234"/>
      <c r="C323" s="235"/>
      <c r="D323" s="236" t="s">
        <v>137</v>
      </c>
      <c r="E323" s="237" t="s">
        <v>1</v>
      </c>
      <c r="F323" s="238" t="s">
        <v>733</v>
      </c>
      <c r="G323" s="235"/>
      <c r="H323" s="237" t="s">
        <v>1</v>
      </c>
      <c r="I323" s="239"/>
      <c r="J323" s="235"/>
      <c r="K323" s="235"/>
      <c r="L323" s="240"/>
      <c r="M323" s="241"/>
      <c r="N323" s="242"/>
      <c r="O323" s="242"/>
      <c r="P323" s="242"/>
      <c r="Q323" s="242"/>
      <c r="R323" s="242"/>
      <c r="S323" s="242"/>
      <c r="T323" s="24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4" t="s">
        <v>137</v>
      </c>
      <c r="AU323" s="244" t="s">
        <v>86</v>
      </c>
      <c r="AV323" s="13" t="s">
        <v>84</v>
      </c>
      <c r="AW323" s="13" t="s">
        <v>32</v>
      </c>
      <c r="AX323" s="13" t="s">
        <v>76</v>
      </c>
      <c r="AY323" s="244" t="s">
        <v>128</v>
      </c>
    </row>
    <row r="324" s="14" customFormat="1">
      <c r="A324" s="14"/>
      <c r="B324" s="245"/>
      <c r="C324" s="246"/>
      <c r="D324" s="236" t="s">
        <v>137</v>
      </c>
      <c r="E324" s="247" t="s">
        <v>1</v>
      </c>
      <c r="F324" s="248" t="s">
        <v>217</v>
      </c>
      <c r="G324" s="246"/>
      <c r="H324" s="249">
        <v>15</v>
      </c>
      <c r="I324" s="250"/>
      <c r="J324" s="246"/>
      <c r="K324" s="246"/>
      <c r="L324" s="251"/>
      <c r="M324" s="252"/>
      <c r="N324" s="253"/>
      <c r="O324" s="253"/>
      <c r="P324" s="253"/>
      <c r="Q324" s="253"/>
      <c r="R324" s="253"/>
      <c r="S324" s="253"/>
      <c r="T324" s="254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5" t="s">
        <v>137</v>
      </c>
      <c r="AU324" s="255" t="s">
        <v>86</v>
      </c>
      <c r="AV324" s="14" t="s">
        <v>86</v>
      </c>
      <c r="AW324" s="14" t="s">
        <v>32</v>
      </c>
      <c r="AX324" s="14" t="s">
        <v>76</v>
      </c>
      <c r="AY324" s="255" t="s">
        <v>128</v>
      </c>
    </row>
    <row r="325" s="15" customFormat="1">
      <c r="A325" s="15"/>
      <c r="B325" s="256"/>
      <c r="C325" s="257"/>
      <c r="D325" s="236" t="s">
        <v>137</v>
      </c>
      <c r="E325" s="258" t="s">
        <v>1</v>
      </c>
      <c r="F325" s="259" t="s">
        <v>140</v>
      </c>
      <c r="G325" s="257"/>
      <c r="H325" s="260">
        <v>125</v>
      </c>
      <c r="I325" s="261"/>
      <c r="J325" s="257"/>
      <c r="K325" s="257"/>
      <c r="L325" s="262"/>
      <c r="M325" s="263"/>
      <c r="N325" s="264"/>
      <c r="O325" s="264"/>
      <c r="P325" s="264"/>
      <c r="Q325" s="264"/>
      <c r="R325" s="264"/>
      <c r="S325" s="264"/>
      <c r="T325" s="265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66" t="s">
        <v>137</v>
      </c>
      <c r="AU325" s="266" t="s">
        <v>86</v>
      </c>
      <c r="AV325" s="15" t="s">
        <v>135</v>
      </c>
      <c r="AW325" s="15" t="s">
        <v>32</v>
      </c>
      <c r="AX325" s="15" t="s">
        <v>84</v>
      </c>
      <c r="AY325" s="266" t="s">
        <v>128</v>
      </c>
    </row>
    <row r="326" s="2" customFormat="1" ht="33" customHeight="1">
      <c r="A326" s="39"/>
      <c r="B326" s="40"/>
      <c r="C326" s="220" t="s">
        <v>545</v>
      </c>
      <c r="D326" s="220" t="s">
        <v>131</v>
      </c>
      <c r="E326" s="221" t="s">
        <v>1548</v>
      </c>
      <c r="F326" s="222" t="s">
        <v>1549</v>
      </c>
      <c r="G326" s="223" t="s">
        <v>320</v>
      </c>
      <c r="H326" s="224">
        <v>81</v>
      </c>
      <c r="I326" s="225"/>
      <c r="J326" s="226">
        <f>ROUND(I326*H326,2)</f>
        <v>0</v>
      </c>
      <c r="K326" s="227"/>
      <c r="L326" s="45"/>
      <c r="M326" s="228" t="s">
        <v>1</v>
      </c>
      <c r="N326" s="229" t="s">
        <v>41</v>
      </c>
      <c r="O326" s="92"/>
      <c r="P326" s="230">
        <f>O326*H326</f>
        <v>0</v>
      </c>
      <c r="Q326" s="230">
        <v>0</v>
      </c>
      <c r="R326" s="230">
        <f>Q326*H326</f>
        <v>0</v>
      </c>
      <c r="S326" s="230">
        <v>0</v>
      </c>
      <c r="T326" s="231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32" t="s">
        <v>135</v>
      </c>
      <c r="AT326" s="232" t="s">
        <v>131</v>
      </c>
      <c r="AU326" s="232" t="s">
        <v>86</v>
      </c>
      <c r="AY326" s="18" t="s">
        <v>128</v>
      </c>
      <c r="BE326" s="233">
        <f>IF(N326="základní",J326,0)</f>
        <v>0</v>
      </c>
      <c r="BF326" s="233">
        <f>IF(N326="snížená",J326,0)</f>
        <v>0</v>
      </c>
      <c r="BG326" s="233">
        <f>IF(N326="zákl. přenesená",J326,0)</f>
        <v>0</v>
      </c>
      <c r="BH326" s="233">
        <f>IF(N326="sníž. přenesená",J326,0)</f>
        <v>0</v>
      </c>
      <c r="BI326" s="233">
        <f>IF(N326="nulová",J326,0)</f>
        <v>0</v>
      </c>
      <c r="BJ326" s="18" t="s">
        <v>84</v>
      </c>
      <c r="BK326" s="233">
        <f>ROUND(I326*H326,2)</f>
        <v>0</v>
      </c>
      <c r="BL326" s="18" t="s">
        <v>135</v>
      </c>
      <c r="BM326" s="232" t="s">
        <v>1550</v>
      </c>
    </row>
    <row r="327" s="13" customFormat="1">
      <c r="A327" s="13"/>
      <c r="B327" s="234"/>
      <c r="C327" s="235"/>
      <c r="D327" s="236" t="s">
        <v>137</v>
      </c>
      <c r="E327" s="237" t="s">
        <v>1</v>
      </c>
      <c r="F327" s="238" t="s">
        <v>749</v>
      </c>
      <c r="G327" s="235"/>
      <c r="H327" s="237" t="s">
        <v>1</v>
      </c>
      <c r="I327" s="239"/>
      <c r="J327" s="235"/>
      <c r="K327" s="235"/>
      <c r="L327" s="240"/>
      <c r="M327" s="241"/>
      <c r="N327" s="242"/>
      <c r="O327" s="242"/>
      <c r="P327" s="242"/>
      <c r="Q327" s="242"/>
      <c r="R327" s="242"/>
      <c r="S327" s="242"/>
      <c r="T327" s="24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4" t="s">
        <v>137</v>
      </c>
      <c r="AU327" s="244" t="s">
        <v>86</v>
      </c>
      <c r="AV327" s="13" t="s">
        <v>84</v>
      </c>
      <c r="AW327" s="13" t="s">
        <v>32</v>
      </c>
      <c r="AX327" s="13" t="s">
        <v>76</v>
      </c>
      <c r="AY327" s="244" t="s">
        <v>128</v>
      </c>
    </row>
    <row r="328" s="14" customFormat="1">
      <c r="A328" s="14"/>
      <c r="B328" s="245"/>
      <c r="C328" s="246"/>
      <c r="D328" s="236" t="s">
        <v>137</v>
      </c>
      <c r="E328" s="247" t="s">
        <v>1</v>
      </c>
      <c r="F328" s="248" t="s">
        <v>648</v>
      </c>
      <c r="G328" s="246"/>
      <c r="H328" s="249">
        <v>81</v>
      </c>
      <c r="I328" s="250"/>
      <c r="J328" s="246"/>
      <c r="K328" s="246"/>
      <c r="L328" s="251"/>
      <c r="M328" s="252"/>
      <c r="N328" s="253"/>
      <c r="O328" s="253"/>
      <c r="P328" s="253"/>
      <c r="Q328" s="253"/>
      <c r="R328" s="253"/>
      <c r="S328" s="253"/>
      <c r="T328" s="254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5" t="s">
        <v>137</v>
      </c>
      <c r="AU328" s="255" t="s">
        <v>86</v>
      </c>
      <c r="AV328" s="14" t="s">
        <v>86</v>
      </c>
      <c r="AW328" s="14" t="s">
        <v>32</v>
      </c>
      <c r="AX328" s="14" t="s">
        <v>84</v>
      </c>
      <c r="AY328" s="255" t="s">
        <v>128</v>
      </c>
    </row>
    <row r="329" s="2" customFormat="1" ht="37.8" customHeight="1">
      <c r="A329" s="39"/>
      <c r="B329" s="40"/>
      <c r="C329" s="220" t="s">
        <v>549</v>
      </c>
      <c r="D329" s="220" t="s">
        <v>131</v>
      </c>
      <c r="E329" s="221" t="s">
        <v>752</v>
      </c>
      <c r="F329" s="222" t="s">
        <v>753</v>
      </c>
      <c r="G329" s="223" t="s">
        <v>320</v>
      </c>
      <c r="H329" s="224">
        <v>302</v>
      </c>
      <c r="I329" s="225"/>
      <c r="J329" s="226">
        <f>ROUND(I329*H329,2)</f>
        <v>0</v>
      </c>
      <c r="K329" s="227"/>
      <c r="L329" s="45"/>
      <c r="M329" s="228" t="s">
        <v>1</v>
      </c>
      <c r="N329" s="229" t="s">
        <v>41</v>
      </c>
      <c r="O329" s="92"/>
      <c r="P329" s="230">
        <f>O329*H329</f>
        <v>0</v>
      </c>
      <c r="Q329" s="230">
        <v>0</v>
      </c>
      <c r="R329" s="230">
        <f>Q329*H329</f>
        <v>0</v>
      </c>
      <c r="S329" s="230">
        <v>0</v>
      </c>
      <c r="T329" s="231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32" t="s">
        <v>135</v>
      </c>
      <c r="AT329" s="232" t="s">
        <v>131</v>
      </c>
      <c r="AU329" s="232" t="s">
        <v>86</v>
      </c>
      <c r="AY329" s="18" t="s">
        <v>128</v>
      </c>
      <c r="BE329" s="233">
        <f>IF(N329="základní",J329,0)</f>
        <v>0</v>
      </c>
      <c r="BF329" s="233">
        <f>IF(N329="snížená",J329,0)</f>
        <v>0</v>
      </c>
      <c r="BG329" s="233">
        <f>IF(N329="zákl. přenesená",J329,0)</f>
        <v>0</v>
      </c>
      <c r="BH329" s="233">
        <f>IF(N329="sníž. přenesená",J329,0)</f>
        <v>0</v>
      </c>
      <c r="BI329" s="233">
        <f>IF(N329="nulová",J329,0)</f>
        <v>0</v>
      </c>
      <c r="BJ329" s="18" t="s">
        <v>84</v>
      </c>
      <c r="BK329" s="233">
        <f>ROUND(I329*H329,2)</f>
        <v>0</v>
      </c>
      <c r="BL329" s="18" t="s">
        <v>135</v>
      </c>
      <c r="BM329" s="232" t="s">
        <v>1551</v>
      </c>
    </row>
    <row r="330" s="14" customFormat="1">
      <c r="A330" s="14"/>
      <c r="B330" s="245"/>
      <c r="C330" s="246"/>
      <c r="D330" s="236" t="s">
        <v>137</v>
      </c>
      <c r="E330" s="247" t="s">
        <v>1</v>
      </c>
      <c r="F330" s="248" t="s">
        <v>1552</v>
      </c>
      <c r="G330" s="246"/>
      <c r="H330" s="249">
        <v>302</v>
      </c>
      <c r="I330" s="250"/>
      <c r="J330" s="246"/>
      <c r="K330" s="246"/>
      <c r="L330" s="251"/>
      <c r="M330" s="252"/>
      <c r="N330" s="253"/>
      <c r="O330" s="253"/>
      <c r="P330" s="253"/>
      <c r="Q330" s="253"/>
      <c r="R330" s="253"/>
      <c r="S330" s="253"/>
      <c r="T330" s="254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5" t="s">
        <v>137</v>
      </c>
      <c r="AU330" s="255" t="s">
        <v>86</v>
      </c>
      <c r="AV330" s="14" t="s">
        <v>86</v>
      </c>
      <c r="AW330" s="14" t="s">
        <v>32</v>
      </c>
      <c r="AX330" s="14" t="s">
        <v>84</v>
      </c>
      <c r="AY330" s="255" t="s">
        <v>128</v>
      </c>
    </row>
    <row r="331" s="2" customFormat="1" ht="37.8" customHeight="1">
      <c r="A331" s="39"/>
      <c r="B331" s="40"/>
      <c r="C331" s="220" t="s">
        <v>555</v>
      </c>
      <c r="D331" s="220" t="s">
        <v>131</v>
      </c>
      <c r="E331" s="221" t="s">
        <v>1553</v>
      </c>
      <c r="F331" s="222" t="s">
        <v>1554</v>
      </c>
      <c r="G331" s="223" t="s">
        <v>320</v>
      </c>
      <c r="H331" s="224">
        <v>25</v>
      </c>
      <c r="I331" s="225"/>
      <c r="J331" s="226">
        <f>ROUND(I331*H331,2)</f>
        <v>0</v>
      </c>
      <c r="K331" s="227"/>
      <c r="L331" s="45"/>
      <c r="M331" s="228" t="s">
        <v>1</v>
      </c>
      <c r="N331" s="229" t="s">
        <v>41</v>
      </c>
      <c r="O331" s="92"/>
      <c r="P331" s="230">
        <f>O331*H331</f>
        <v>0</v>
      </c>
      <c r="Q331" s="230">
        <v>0.39561000000000002</v>
      </c>
      <c r="R331" s="230">
        <f>Q331*H331</f>
        <v>9.89025</v>
      </c>
      <c r="S331" s="230">
        <v>0</v>
      </c>
      <c r="T331" s="231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32" t="s">
        <v>135</v>
      </c>
      <c r="AT331" s="232" t="s">
        <v>131</v>
      </c>
      <c r="AU331" s="232" t="s">
        <v>86</v>
      </c>
      <c r="AY331" s="18" t="s">
        <v>128</v>
      </c>
      <c r="BE331" s="233">
        <f>IF(N331="základní",J331,0)</f>
        <v>0</v>
      </c>
      <c r="BF331" s="233">
        <f>IF(N331="snížená",J331,0)</f>
        <v>0</v>
      </c>
      <c r="BG331" s="233">
        <f>IF(N331="zákl. přenesená",J331,0)</f>
        <v>0</v>
      </c>
      <c r="BH331" s="233">
        <f>IF(N331="sníž. přenesená",J331,0)</f>
        <v>0</v>
      </c>
      <c r="BI331" s="233">
        <f>IF(N331="nulová",J331,0)</f>
        <v>0</v>
      </c>
      <c r="BJ331" s="18" t="s">
        <v>84</v>
      </c>
      <c r="BK331" s="233">
        <f>ROUND(I331*H331,2)</f>
        <v>0</v>
      </c>
      <c r="BL331" s="18" t="s">
        <v>135</v>
      </c>
      <c r="BM331" s="232" t="s">
        <v>1555</v>
      </c>
    </row>
    <row r="332" s="13" customFormat="1">
      <c r="A332" s="13"/>
      <c r="B332" s="234"/>
      <c r="C332" s="235"/>
      <c r="D332" s="236" t="s">
        <v>137</v>
      </c>
      <c r="E332" s="237" t="s">
        <v>1</v>
      </c>
      <c r="F332" s="238" t="s">
        <v>1556</v>
      </c>
      <c r="G332" s="235"/>
      <c r="H332" s="237" t="s">
        <v>1</v>
      </c>
      <c r="I332" s="239"/>
      <c r="J332" s="235"/>
      <c r="K332" s="235"/>
      <c r="L332" s="240"/>
      <c r="M332" s="241"/>
      <c r="N332" s="242"/>
      <c r="O332" s="242"/>
      <c r="P332" s="242"/>
      <c r="Q332" s="242"/>
      <c r="R332" s="242"/>
      <c r="S332" s="242"/>
      <c r="T332" s="24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4" t="s">
        <v>137</v>
      </c>
      <c r="AU332" s="244" t="s">
        <v>86</v>
      </c>
      <c r="AV332" s="13" t="s">
        <v>84</v>
      </c>
      <c r="AW332" s="13" t="s">
        <v>32</v>
      </c>
      <c r="AX332" s="13" t="s">
        <v>76</v>
      </c>
      <c r="AY332" s="244" t="s">
        <v>128</v>
      </c>
    </row>
    <row r="333" s="14" customFormat="1">
      <c r="A333" s="14"/>
      <c r="B333" s="245"/>
      <c r="C333" s="246"/>
      <c r="D333" s="236" t="s">
        <v>137</v>
      </c>
      <c r="E333" s="247" t="s">
        <v>1</v>
      </c>
      <c r="F333" s="248" t="s">
        <v>377</v>
      </c>
      <c r="G333" s="246"/>
      <c r="H333" s="249">
        <v>25</v>
      </c>
      <c r="I333" s="250"/>
      <c r="J333" s="246"/>
      <c r="K333" s="246"/>
      <c r="L333" s="251"/>
      <c r="M333" s="252"/>
      <c r="N333" s="253"/>
      <c r="O333" s="253"/>
      <c r="P333" s="253"/>
      <c r="Q333" s="253"/>
      <c r="R333" s="253"/>
      <c r="S333" s="253"/>
      <c r="T333" s="254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5" t="s">
        <v>137</v>
      </c>
      <c r="AU333" s="255" t="s">
        <v>86</v>
      </c>
      <c r="AV333" s="14" t="s">
        <v>86</v>
      </c>
      <c r="AW333" s="14" t="s">
        <v>32</v>
      </c>
      <c r="AX333" s="14" t="s">
        <v>84</v>
      </c>
      <c r="AY333" s="255" t="s">
        <v>128</v>
      </c>
    </row>
    <row r="334" s="2" customFormat="1" ht="37.8" customHeight="1">
      <c r="A334" s="39"/>
      <c r="B334" s="40"/>
      <c r="C334" s="220" t="s">
        <v>560</v>
      </c>
      <c r="D334" s="220" t="s">
        <v>131</v>
      </c>
      <c r="E334" s="221" t="s">
        <v>757</v>
      </c>
      <c r="F334" s="222" t="s">
        <v>758</v>
      </c>
      <c r="G334" s="223" t="s">
        <v>320</v>
      </c>
      <c r="H334" s="224">
        <v>302</v>
      </c>
      <c r="I334" s="225"/>
      <c r="J334" s="226">
        <f>ROUND(I334*H334,2)</f>
        <v>0</v>
      </c>
      <c r="K334" s="227"/>
      <c r="L334" s="45"/>
      <c r="M334" s="228" t="s">
        <v>1</v>
      </c>
      <c r="N334" s="229" t="s">
        <v>41</v>
      </c>
      <c r="O334" s="92"/>
      <c r="P334" s="230">
        <f>O334*H334</f>
        <v>0</v>
      </c>
      <c r="Q334" s="230">
        <v>0</v>
      </c>
      <c r="R334" s="230">
        <f>Q334*H334</f>
        <v>0</v>
      </c>
      <c r="S334" s="230">
        <v>0</v>
      </c>
      <c r="T334" s="231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32" t="s">
        <v>135</v>
      </c>
      <c r="AT334" s="232" t="s">
        <v>131</v>
      </c>
      <c r="AU334" s="232" t="s">
        <v>86</v>
      </c>
      <c r="AY334" s="18" t="s">
        <v>128</v>
      </c>
      <c r="BE334" s="233">
        <f>IF(N334="základní",J334,0)</f>
        <v>0</v>
      </c>
      <c r="BF334" s="233">
        <f>IF(N334="snížená",J334,0)</f>
        <v>0</v>
      </c>
      <c r="BG334" s="233">
        <f>IF(N334="zákl. přenesená",J334,0)</f>
        <v>0</v>
      </c>
      <c r="BH334" s="233">
        <f>IF(N334="sníž. přenesená",J334,0)</f>
        <v>0</v>
      </c>
      <c r="BI334" s="233">
        <f>IF(N334="nulová",J334,0)</f>
        <v>0</v>
      </c>
      <c r="BJ334" s="18" t="s">
        <v>84</v>
      </c>
      <c r="BK334" s="233">
        <f>ROUND(I334*H334,2)</f>
        <v>0</v>
      </c>
      <c r="BL334" s="18" t="s">
        <v>135</v>
      </c>
      <c r="BM334" s="232" t="s">
        <v>1557</v>
      </c>
    </row>
    <row r="335" s="14" customFormat="1">
      <c r="A335" s="14"/>
      <c r="B335" s="245"/>
      <c r="C335" s="246"/>
      <c r="D335" s="236" t="s">
        <v>137</v>
      </c>
      <c r="E335" s="247" t="s">
        <v>1</v>
      </c>
      <c r="F335" s="248" t="s">
        <v>1552</v>
      </c>
      <c r="G335" s="246"/>
      <c r="H335" s="249">
        <v>302</v>
      </c>
      <c r="I335" s="250"/>
      <c r="J335" s="246"/>
      <c r="K335" s="246"/>
      <c r="L335" s="251"/>
      <c r="M335" s="252"/>
      <c r="N335" s="253"/>
      <c r="O335" s="253"/>
      <c r="P335" s="253"/>
      <c r="Q335" s="253"/>
      <c r="R335" s="253"/>
      <c r="S335" s="253"/>
      <c r="T335" s="254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5" t="s">
        <v>137</v>
      </c>
      <c r="AU335" s="255" t="s">
        <v>86</v>
      </c>
      <c r="AV335" s="14" t="s">
        <v>86</v>
      </c>
      <c r="AW335" s="14" t="s">
        <v>32</v>
      </c>
      <c r="AX335" s="14" t="s">
        <v>84</v>
      </c>
      <c r="AY335" s="255" t="s">
        <v>128</v>
      </c>
    </row>
    <row r="336" s="2" customFormat="1" ht="37.8" customHeight="1">
      <c r="A336" s="39"/>
      <c r="B336" s="40"/>
      <c r="C336" s="220" t="s">
        <v>564</v>
      </c>
      <c r="D336" s="220" t="s">
        <v>131</v>
      </c>
      <c r="E336" s="221" t="s">
        <v>760</v>
      </c>
      <c r="F336" s="222" t="s">
        <v>761</v>
      </c>
      <c r="G336" s="223" t="s">
        <v>320</v>
      </c>
      <c r="H336" s="224">
        <v>15</v>
      </c>
      <c r="I336" s="225"/>
      <c r="J336" s="226">
        <f>ROUND(I336*H336,2)</f>
        <v>0</v>
      </c>
      <c r="K336" s="227"/>
      <c r="L336" s="45"/>
      <c r="M336" s="228" t="s">
        <v>1</v>
      </c>
      <c r="N336" s="229" t="s">
        <v>41</v>
      </c>
      <c r="O336" s="92"/>
      <c r="P336" s="230">
        <f>O336*H336</f>
        <v>0</v>
      </c>
      <c r="Q336" s="230">
        <v>0</v>
      </c>
      <c r="R336" s="230">
        <f>Q336*H336</f>
        <v>0</v>
      </c>
      <c r="S336" s="230">
        <v>0</v>
      </c>
      <c r="T336" s="231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32" t="s">
        <v>135</v>
      </c>
      <c r="AT336" s="232" t="s">
        <v>131</v>
      </c>
      <c r="AU336" s="232" t="s">
        <v>86</v>
      </c>
      <c r="AY336" s="18" t="s">
        <v>128</v>
      </c>
      <c r="BE336" s="233">
        <f>IF(N336="základní",J336,0)</f>
        <v>0</v>
      </c>
      <c r="BF336" s="233">
        <f>IF(N336="snížená",J336,0)</f>
        <v>0</v>
      </c>
      <c r="BG336" s="233">
        <f>IF(N336="zákl. přenesená",J336,0)</f>
        <v>0</v>
      </c>
      <c r="BH336" s="233">
        <f>IF(N336="sníž. přenesená",J336,0)</f>
        <v>0</v>
      </c>
      <c r="BI336" s="233">
        <f>IF(N336="nulová",J336,0)</f>
        <v>0</v>
      </c>
      <c r="BJ336" s="18" t="s">
        <v>84</v>
      </c>
      <c r="BK336" s="233">
        <f>ROUND(I336*H336,2)</f>
        <v>0</v>
      </c>
      <c r="BL336" s="18" t="s">
        <v>135</v>
      </c>
      <c r="BM336" s="232" t="s">
        <v>1558</v>
      </c>
    </row>
    <row r="337" s="14" customFormat="1">
      <c r="A337" s="14"/>
      <c r="B337" s="245"/>
      <c r="C337" s="246"/>
      <c r="D337" s="236" t="s">
        <v>137</v>
      </c>
      <c r="E337" s="247" t="s">
        <v>1</v>
      </c>
      <c r="F337" s="248" t="s">
        <v>217</v>
      </c>
      <c r="G337" s="246"/>
      <c r="H337" s="249">
        <v>15</v>
      </c>
      <c r="I337" s="250"/>
      <c r="J337" s="246"/>
      <c r="K337" s="246"/>
      <c r="L337" s="251"/>
      <c r="M337" s="252"/>
      <c r="N337" s="253"/>
      <c r="O337" s="253"/>
      <c r="P337" s="253"/>
      <c r="Q337" s="253"/>
      <c r="R337" s="253"/>
      <c r="S337" s="253"/>
      <c r="T337" s="254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5" t="s">
        <v>137</v>
      </c>
      <c r="AU337" s="255" t="s">
        <v>86</v>
      </c>
      <c r="AV337" s="14" t="s">
        <v>86</v>
      </c>
      <c r="AW337" s="14" t="s">
        <v>32</v>
      </c>
      <c r="AX337" s="14" t="s">
        <v>84</v>
      </c>
      <c r="AY337" s="255" t="s">
        <v>128</v>
      </c>
    </row>
    <row r="338" s="2" customFormat="1" ht="24.15" customHeight="1">
      <c r="A338" s="39"/>
      <c r="B338" s="40"/>
      <c r="C338" s="220" t="s">
        <v>570</v>
      </c>
      <c r="D338" s="220" t="s">
        <v>131</v>
      </c>
      <c r="E338" s="221" t="s">
        <v>764</v>
      </c>
      <c r="F338" s="222" t="s">
        <v>765</v>
      </c>
      <c r="G338" s="223" t="s">
        <v>320</v>
      </c>
      <c r="H338" s="224">
        <v>302</v>
      </c>
      <c r="I338" s="225"/>
      <c r="J338" s="226">
        <f>ROUND(I338*H338,2)</f>
        <v>0</v>
      </c>
      <c r="K338" s="227"/>
      <c r="L338" s="45"/>
      <c r="M338" s="228" t="s">
        <v>1</v>
      </c>
      <c r="N338" s="229" t="s">
        <v>41</v>
      </c>
      <c r="O338" s="92"/>
      <c r="P338" s="230">
        <f>O338*H338</f>
        <v>0</v>
      </c>
      <c r="Q338" s="230">
        <v>0</v>
      </c>
      <c r="R338" s="230">
        <f>Q338*H338</f>
        <v>0</v>
      </c>
      <c r="S338" s="230">
        <v>0</v>
      </c>
      <c r="T338" s="231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32" t="s">
        <v>135</v>
      </c>
      <c r="AT338" s="232" t="s">
        <v>131</v>
      </c>
      <c r="AU338" s="232" t="s">
        <v>86</v>
      </c>
      <c r="AY338" s="18" t="s">
        <v>128</v>
      </c>
      <c r="BE338" s="233">
        <f>IF(N338="základní",J338,0)</f>
        <v>0</v>
      </c>
      <c r="BF338" s="233">
        <f>IF(N338="snížená",J338,0)</f>
        <v>0</v>
      </c>
      <c r="BG338" s="233">
        <f>IF(N338="zákl. přenesená",J338,0)</f>
        <v>0</v>
      </c>
      <c r="BH338" s="233">
        <f>IF(N338="sníž. přenesená",J338,0)</f>
        <v>0</v>
      </c>
      <c r="BI338" s="233">
        <f>IF(N338="nulová",J338,0)</f>
        <v>0</v>
      </c>
      <c r="BJ338" s="18" t="s">
        <v>84</v>
      </c>
      <c r="BK338" s="233">
        <f>ROUND(I338*H338,2)</f>
        <v>0</v>
      </c>
      <c r="BL338" s="18" t="s">
        <v>135</v>
      </c>
      <c r="BM338" s="232" t="s">
        <v>1559</v>
      </c>
    </row>
    <row r="339" s="14" customFormat="1">
      <c r="A339" s="14"/>
      <c r="B339" s="245"/>
      <c r="C339" s="246"/>
      <c r="D339" s="236" t="s">
        <v>137</v>
      </c>
      <c r="E339" s="247" t="s">
        <v>1</v>
      </c>
      <c r="F339" s="248" t="s">
        <v>1552</v>
      </c>
      <c r="G339" s="246"/>
      <c r="H339" s="249">
        <v>302</v>
      </c>
      <c r="I339" s="250"/>
      <c r="J339" s="246"/>
      <c r="K339" s="246"/>
      <c r="L339" s="251"/>
      <c r="M339" s="252"/>
      <c r="N339" s="253"/>
      <c r="O339" s="253"/>
      <c r="P339" s="253"/>
      <c r="Q339" s="253"/>
      <c r="R339" s="253"/>
      <c r="S339" s="253"/>
      <c r="T339" s="254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5" t="s">
        <v>137</v>
      </c>
      <c r="AU339" s="255" t="s">
        <v>86</v>
      </c>
      <c r="AV339" s="14" t="s">
        <v>86</v>
      </c>
      <c r="AW339" s="14" t="s">
        <v>32</v>
      </c>
      <c r="AX339" s="14" t="s">
        <v>84</v>
      </c>
      <c r="AY339" s="255" t="s">
        <v>128</v>
      </c>
    </row>
    <row r="340" s="2" customFormat="1" ht="24.15" customHeight="1">
      <c r="A340" s="39"/>
      <c r="B340" s="40"/>
      <c r="C340" s="220" t="s">
        <v>575</v>
      </c>
      <c r="D340" s="220" t="s">
        <v>131</v>
      </c>
      <c r="E340" s="221" t="s">
        <v>768</v>
      </c>
      <c r="F340" s="222" t="s">
        <v>769</v>
      </c>
      <c r="G340" s="223" t="s">
        <v>320</v>
      </c>
      <c r="H340" s="224">
        <v>302</v>
      </c>
      <c r="I340" s="225"/>
      <c r="J340" s="226">
        <f>ROUND(I340*H340,2)</f>
        <v>0</v>
      </c>
      <c r="K340" s="227"/>
      <c r="L340" s="45"/>
      <c r="M340" s="228" t="s">
        <v>1</v>
      </c>
      <c r="N340" s="229" t="s">
        <v>41</v>
      </c>
      <c r="O340" s="92"/>
      <c r="P340" s="230">
        <f>O340*H340</f>
        <v>0</v>
      </c>
      <c r="Q340" s="230">
        <v>0</v>
      </c>
      <c r="R340" s="230">
        <f>Q340*H340</f>
        <v>0</v>
      </c>
      <c r="S340" s="230">
        <v>0</v>
      </c>
      <c r="T340" s="231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32" t="s">
        <v>135</v>
      </c>
      <c r="AT340" s="232" t="s">
        <v>131</v>
      </c>
      <c r="AU340" s="232" t="s">
        <v>86</v>
      </c>
      <c r="AY340" s="18" t="s">
        <v>128</v>
      </c>
      <c r="BE340" s="233">
        <f>IF(N340="základní",J340,0)</f>
        <v>0</v>
      </c>
      <c r="BF340" s="233">
        <f>IF(N340="snížená",J340,0)</f>
        <v>0</v>
      </c>
      <c r="BG340" s="233">
        <f>IF(N340="zákl. přenesená",J340,0)</f>
        <v>0</v>
      </c>
      <c r="BH340" s="233">
        <f>IF(N340="sníž. přenesená",J340,0)</f>
        <v>0</v>
      </c>
      <c r="BI340" s="233">
        <f>IF(N340="nulová",J340,0)</f>
        <v>0</v>
      </c>
      <c r="BJ340" s="18" t="s">
        <v>84</v>
      </c>
      <c r="BK340" s="233">
        <f>ROUND(I340*H340,2)</f>
        <v>0</v>
      </c>
      <c r="BL340" s="18" t="s">
        <v>135</v>
      </c>
      <c r="BM340" s="232" t="s">
        <v>1560</v>
      </c>
    </row>
    <row r="341" s="14" customFormat="1">
      <c r="A341" s="14"/>
      <c r="B341" s="245"/>
      <c r="C341" s="246"/>
      <c r="D341" s="236" t="s">
        <v>137</v>
      </c>
      <c r="E341" s="247" t="s">
        <v>1</v>
      </c>
      <c r="F341" s="248" t="s">
        <v>1552</v>
      </c>
      <c r="G341" s="246"/>
      <c r="H341" s="249">
        <v>302</v>
      </c>
      <c r="I341" s="250"/>
      <c r="J341" s="246"/>
      <c r="K341" s="246"/>
      <c r="L341" s="251"/>
      <c r="M341" s="252"/>
      <c r="N341" s="253"/>
      <c r="O341" s="253"/>
      <c r="P341" s="253"/>
      <c r="Q341" s="253"/>
      <c r="R341" s="253"/>
      <c r="S341" s="253"/>
      <c r="T341" s="254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5" t="s">
        <v>137</v>
      </c>
      <c r="AU341" s="255" t="s">
        <v>86</v>
      </c>
      <c r="AV341" s="14" t="s">
        <v>86</v>
      </c>
      <c r="AW341" s="14" t="s">
        <v>32</v>
      </c>
      <c r="AX341" s="14" t="s">
        <v>84</v>
      </c>
      <c r="AY341" s="255" t="s">
        <v>128</v>
      </c>
    </row>
    <row r="342" s="2" customFormat="1" ht="44.25" customHeight="1">
      <c r="A342" s="39"/>
      <c r="B342" s="40"/>
      <c r="C342" s="220" t="s">
        <v>579</v>
      </c>
      <c r="D342" s="220" t="s">
        <v>131</v>
      </c>
      <c r="E342" s="221" t="s">
        <v>772</v>
      </c>
      <c r="F342" s="222" t="s">
        <v>773</v>
      </c>
      <c r="G342" s="223" t="s">
        <v>320</v>
      </c>
      <c r="H342" s="224">
        <v>302</v>
      </c>
      <c r="I342" s="225"/>
      <c r="J342" s="226">
        <f>ROUND(I342*H342,2)</f>
        <v>0</v>
      </c>
      <c r="K342" s="227"/>
      <c r="L342" s="45"/>
      <c r="M342" s="228" t="s">
        <v>1</v>
      </c>
      <c r="N342" s="229" t="s">
        <v>41</v>
      </c>
      <c r="O342" s="92"/>
      <c r="P342" s="230">
        <f>O342*H342</f>
        <v>0</v>
      </c>
      <c r="Q342" s="230">
        <v>0</v>
      </c>
      <c r="R342" s="230">
        <f>Q342*H342</f>
        <v>0</v>
      </c>
      <c r="S342" s="230">
        <v>0</v>
      </c>
      <c r="T342" s="231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32" t="s">
        <v>135</v>
      </c>
      <c r="AT342" s="232" t="s">
        <v>131</v>
      </c>
      <c r="AU342" s="232" t="s">
        <v>86</v>
      </c>
      <c r="AY342" s="18" t="s">
        <v>128</v>
      </c>
      <c r="BE342" s="233">
        <f>IF(N342="základní",J342,0)</f>
        <v>0</v>
      </c>
      <c r="BF342" s="233">
        <f>IF(N342="snížená",J342,0)</f>
        <v>0</v>
      </c>
      <c r="BG342" s="233">
        <f>IF(N342="zákl. přenesená",J342,0)</f>
        <v>0</v>
      </c>
      <c r="BH342" s="233">
        <f>IF(N342="sníž. přenesená",J342,0)</f>
        <v>0</v>
      </c>
      <c r="BI342" s="233">
        <f>IF(N342="nulová",J342,0)</f>
        <v>0</v>
      </c>
      <c r="BJ342" s="18" t="s">
        <v>84</v>
      </c>
      <c r="BK342" s="233">
        <f>ROUND(I342*H342,2)</f>
        <v>0</v>
      </c>
      <c r="BL342" s="18" t="s">
        <v>135</v>
      </c>
      <c r="BM342" s="232" t="s">
        <v>1561</v>
      </c>
    </row>
    <row r="343" s="14" customFormat="1">
      <c r="A343" s="14"/>
      <c r="B343" s="245"/>
      <c r="C343" s="246"/>
      <c r="D343" s="236" t="s">
        <v>137</v>
      </c>
      <c r="E343" s="247" t="s">
        <v>1</v>
      </c>
      <c r="F343" s="248" t="s">
        <v>1552</v>
      </c>
      <c r="G343" s="246"/>
      <c r="H343" s="249">
        <v>302</v>
      </c>
      <c r="I343" s="250"/>
      <c r="J343" s="246"/>
      <c r="K343" s="246"/>
      <c r="L343" s="251"/>
      <c r="M343" s="252"/>
      <c r="N343" s="253"/>
      <c r="O343" s="253"/>
      <c r="P343" s="253"/>
      <c r="Q343" s="253"/>
      <c r="R343" s="253"/>
      <c r="S343" s="253"/>
      <c r="T343" s="254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5" t="s">
        <v>137</v>
      </c>
      <c r="AU343" s="255" t="s">
        <v>86</v>
      </c>
      <c r="AV343" s="14" t="s">
        <v>86</v>
      </c>
      <c r="AW343" s="14" t="s">
        <v>32</v>
      </c>
      <c r="AX343" s="14" t="s">
        <v>84</v>
      </c>
      <c r="AY343" s="255" t="s">
        <v>128</v>
      </c>
    </row>
    <row r="344" s="2" customFormat="1" ht="78" customHeight="1">
      <c r="A344" s="39"/>
      <c r="B344" s="40"/>
      <c r="C344" s="220" t="s">
        <v>583</v>
      </c>
      <c r="D344" s="220" t="s">
        <v>131</v>
      </c>
      <c r="E344" s="221" t="s">
        <v>1562</v>
      </c>
      <c r="F344" s="222" t="s">
        <v>1563</v>
      </c>
      <c r="G344" s="223" t="s">
        <v>320</v>
      </c>
      <c r="H344" s="224">
        <v>81</v>
      </c>
      <c r="I344" s="225"/>
      <c r="J344" s="226">
        <f>ROUND(I344*H344,2)</f>
        <v>0</v>
      </c>
      <c r="K344" s="227"/>
      <c r="L344" s="45"/>
      <c r="M344" s="228" t="s">
        <v>1</v>
      </c>
      <c r="N344" s="229" t="s">
        <v>41</v>
      </c>
      <c r="O344" s="92"/>
      <c r="P344" s="230">
        <f>O344*H344</f>
        <v>0</v>
      </c>
      <c r="Q344" s="230">
        <v>0.090620000000000006</v>
      </c>
      <c r="R344" s="230">
        <f>Q344*H344</f>
        <v>7.3402200000000004</v>
      </c>
      <c r="S344" s="230">
        <v>0</v>
      </c>
      <c r="T344" s="231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32" t="s">
        <v>135</v>
      </c>
      <c r="AT344" s="232" t="s">
        <v>131</v>
      </c>
      <c r="AU344" s="232" t="s">
        <v>86</v>
      </c>
      <c r="AY344" s="18" t="s">
        <v>128</v>
      </c>
      <c r="BE344" s="233">
        <f>IF(N344="základní",J344,0)</f>
        <v>0</v>
      </c>
      <c r="BF344" s="233">
        <f>IF(N344="snížená",J344,0)</f>
        <v>0</v>
      </c>
      <c r="BG344" s="233">
        <f>IF(N344="zákl. přenesená",J344,0)</f>
        <v>0</v>
      </c>
      <c r="BH344" s="233">
        <f>IF(N344="sníž. přenesená",J344,0)</f>
        <v>0</v>
      </c>
      <c r="BI344" s="233">
        <f>IF(N344="nulová",J344,0)</f>
        <v>0</v>
      </c>
      <c r="BJ344" s="18" t="s">
        <v>84</v>
      </c>
      <c r="BK344" s="233">
        <f>ROUND(I344*H344,2)</f>
        <v>0</v>
      </c>
      <c r="BL344" s="18" t="s">
        <v>135</v>
      </c>
      <c r="BM344" s="232" t="s">
        <v>1564</v>
      </c>
    </row>
    <row r="345" s="14" customFormat="1">
      <c r="A345" s="14"/>
      <c r="B345" s="245"/>
      <c r="C345" s="246"/>
      <c r="D345" s="236" t="s">
        <v>137</v>
      </c>
      <c r="E345" s="247" t="s">
        <v>1</v>
      </c>
      <c r="F345" s="248" t="s">
        <v>648</v>
      </c>
      <c r="G345" s="246"/>
      <c r="H345" s="249">
        <v>81</v>
      </c>
      <c r="I345" s="250"/>
      <c r="J345" s="246"/>
      <c r="K345" s="246"/>
      <c r="L345" s="251"/>
      <c r="M345" s="252"/>
      <c r="N345" s="253"/>
      <c r="O345" s="253"/>
      <c r="P345" s="253"/>
      <c r="Q345" s="253"/>
      <c r="R345" s="253"/>
      <c r="S345" s="253"/>
      <c r="T345" s="254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5" t="s">
        <v>137</v>
      </c>
      <c r="AU345" s="255" t="s">
        <v>86</v>
      </c>
      <c r="AV345" s="14" t="s">
        <v>86</v>
      </c>
      <c r="AW345" s="14" t="s">
        <v>32</v>
      </c>
      <c r="AX345" s="14" t="s">
        <v>84</v>
      </c>
      <c r="AY345" s="255" t="s">
        <v>128</v>
      </c>
    </row>
    <row r="346" s="2" customFormat="1" ht="21.75" customHeight="1">
      <c r="A346" s="39"/>
      <c r="B346" s="40"/>
      <c r="C346" s="270" t="s">
        <v>588</v>
      </c>
      <c r="D346" s="270" t="s">
        <v>279</v>
      </c>
      <c r="E346" s="271" t="s">
        <v>779</v>
      </c>
      <c r="F346" s="272" t="s">
        <v>780</v>
      </c>
      <c r="G346" s="273" t="s">
        <v>320</v>
      </c>
      <c r="H346" s="274">
        <v>81.781999999999996</v>
      </c>
      <c r="I346" s="275"/>
      <c r="J346" s="276">
        <f>ROUND(I346*H346,2)</f>
        <v>0</v>
      </c>
      <c r="K346" s="277"/>
      <c r="L346" s="278"/>
      <c r="M346" s="279" t="s">
        <v>1</v>
      </c>
      <c r="N346" s="280" t="s">
        <v>41</v>
      </c>
      <c r="O346" s="92"/>
      <c r="P346" s="230">
        <f>O346*H346</f>
        <v>0</v>
      </c>
      <c r="Q346" s="230">
        <v>0.17599999999999999</v>
      </c>
      <c r="R346" s="230">
        <f>Q346*H346</f>
        <v>14.393631999999998</v>
      </c>
      <c r="S346" s="230">
        <v>0</v>
      </c>
      <c r="T346" s="231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32" t="s">
        <v>175</v>
      </c>
      <c r="AT346" s="232" t="s">
        <v>279</v>
      </c>
      <c r="AU346" s="232" t="s">
        <v>86</v>
      </c>
      <c r="AY346" s="18" t="s">
        <v>128</v>
      </c>
      <c r="BE346" s="233">
        <f>IF(N346="základní",J346,0)</f>
        <v>0</v>
      </c>
      <c r="BF346" s="233">
        <f>IF(N346="snížená",J346,0)</f>
        <v>0</v>
      </c>
      <c r="BG346" s="233">
        <f>IF(N346="zákl. přenesená",J346,0)</f>
        <v>0</v>
      </c>
      <c r="BH346" s="233">
        <f>IF(N346="sníž. přenesená",J346,0)</f>
        <v>0</v>
      </c>
      <c r="BI346" s="233">
        <f>IF(N346="nulová",J346,0)</f>
        <v>0</v>
      </c>
      <c r="BJ346" s="18" t="s">
        <v>84</v>
      </c>
      <c r="BK346" s="233">
        <f>ROUND(I346*H346,2)</f>
        <v>0</v>
      </c>
      <c r="BL346" s="18" t="s">
        <v>135</v>
      </c>
      <c r="BM346" s="232" t="s">
        <v>1565</v>
      </c>
    </row>
    <row r="347" s="14" customFormat="1">
      <c r="A347" s="14"/>
      <c r="B347" s="245"/>
      <c r="C347" s="246"/>
      <c r="D347" s="236" t="s">
        <v>137</v>
      </c>
      <c r="E347" s="247" t="s">
        <v>1</v>
      </c>
      <c r="F347" s="248" t="s">
        <v>1566</v>
      </c>
      <c r="G347" s="246"/>
      <c r="H347" s="249">
        <v>79.400000000000006</v>
      </c>
      <c r="I347" s="250"/>
      <c r="J347" s="246"/>
      <c r="K347" s="246"/>
      <c r="L347" s="251"/>
      <c r="M347" s="252"/>
      <c r="N347" s="253"/>
      <c r="O347" s="253"/>
      <c r="P347" s="253"/>
      <c r="Q347" s="253"/>
      <c r="R347" s="253"/>
      <c r="S347" s="253"/>
      <c r="T347" s="254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5" t="s">
        <v>137</v>
      </c>
      <c r="AU347" s="255" t="s">
        <v>86</v>
      </c>
      <c r="AV347" s="14" t="s">
        <v>86</v>
      </c>
      <c r="AW347" s="14" t="s">
        <v>32</v>
      </c>
      <c r="AX347" s="14" t="s">
        <v>84</v>
      </c>
      <c r="AY347" s="255" t="s">
        <v>128</v>
      </c>
    </row>
    <row r="348" s="14" customFormat="1">
      <c r="A348" s="14"/>
      <c r="B348" s="245"/>
      <c r="C348" s="246"/>
      <c r="D348" s="236" t="s">
        <v>137</v>
      </c>
      <c r="E348" s="246"/>
      <c r="F348" s="248" t="s">
        <v>1567</v>
      </c>
      <c r="G348" s="246"/>
      <c r="H348" s="249">
        <v>81.781999999999996</v>
      </c>
      <c r="I348" s="250"/>
      <c r="J348" s="246"/>
      <c r="K348" s="246"/>
      <c r="L348" s="251"/>
      <c r="M348" s="252"/>
      <c r="N348" s="253"/>
      <c r="O348" s="253"/>
      <c r="P348" s="253"/>
      <c r="Q348" s="253"/>
      <c r="R348" s="253"/>
      <c r="S348" s="253"/>
      <c r="T348" s="254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5" t="s">
        <v>137</v>
      </c>
      <c r="AU348" s="255" t="s">
        <v>86</v>
      </c>
      <c r="AV348" s="14" t="s">
        <v>86</v>
      </c>
      <c r="AW348" s="14" t="s">
        <v>4</v>
      </c>
      <c r="AX348" s="14" t="s">
        <v>84</v>
      </c>
      <c r="AY348" s="255" t="s">
        <v>128</v>
      </c>
    </row>
    <row r="349" s="2" customFormat="1" ht="24.15" customHeight="1">
      <c r="A349" s="39"/>
      <c r="B349" s="40"/>
      <c r="C349" s="270" t="s">
        <v>592</v>
      </c>
      <c r="D349" s="270" t="s">
        <v>279</v>
      </c>
      <c r="E349" s="271" t="s">
        <v>785</v>
      </c>
      <c r="F349" s="272" t="s">
        <v>786</v>
      </c>
      <c r="G349" s="273" t="s">
        <v>320</v>
      </c>
      <c r="H349" s="274">
        <v>1.6479999999999999</v>
      </c>
      <c r="I349" s="275"/>
      <c r="J349" s="276">
        <f>ROUND(I349*H349,2)</f>
        <v>0</v>
      </c>
      <c r="K349" s="277"/>
      <c r="L349" s="278"/>
      <c r="M349" s="279" t="s">
        <v>1</v>
      </c>
      <c r="N349" s="280" t="s">
        <v>41</v>
      </c>
      <c r="O349" s="92"/>
      <c r="P349" s="230">
        <f>O349*H349</f>
        <v>0</v>
      </c>
      <c r="Q349" s="230">
        <v>0.17499999999999999</v>
      </c>
      <c r="R349" s="230">
        <f>Q349*H349</f>
        <v>0.28839999999999999</v>
      </c>
      <c r="S349" s="230">
        <v>0</v>
      </c>
      <c r="T349" s="231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32" t="s">
        <v>175</v>
      </c>
      <c r="AT349" s="232" t="s">
        <v>279</v>
      </c>
      <c r="AU349" s="232" t="s">
        <v>86</v>
      </c>
      <c r="AY349" s="18" t="s">
        <v>128</v>
      </c>
      <c r="BE349" s="233">
        <f>IF(N349="základní",J349,0)</f>
        <v>0</v>
      </c>
      <c r="BF349" s="233">
        <f>IF(N349="snížená",J349,0)</f>
        <v>0</v>
      </c>
      <c r="BG349" s="233">
        <f>IF(N349="zákl. přenesená",J349,0)</f>
        <v>0</v>
      </c>
      <c r="BH349" s="233">
        <f>IF(N349="sníž. přenesená",J349,0)</f>
        <v>0</v>
      </c>
      <c r="BI349" s="233">
        <f>IF(N349="nulová",J349,0)</f>
        <v>0</v>
      </c>
      <c r="BJ349" s="18" t="s">
        <v>84</v>
      </c>
      <c r="BK349" s="233">
        <f>ROUND(I349*H349,2)</f>
        <v>0</v>
      </c>
      <c r="BL349" s="18" t="s">
        <v>135</v>
      </c>
      <c r="BM349" s="232" t="s">
        <v>1568</v>
      </c>
    </row>
    <row r="350" s="14" customFormat="1">
      <c r="A350" s="14"/>
      <c r="B350" s="245"/>
      <c r="C350" s="246"/>
      <c r="D350" s="236" t="s">
        <v>137</v>
      </c>
      <c r="E350" s="247" t="s">
        <v>1</v>
      </c>
      <c r="F350" s="248" t="s">
        <v>1569</v>
      </c>
      <c r="G350" s="246"/>
      <c r="H350" s="249">
        <v>1.6000000000000001</v>
      </c>
      <c r="I350" s="250"/>
      <c r="J350" s="246"/>
      <c r="K350" s="246"/>
      <c r="L350" s="251"/>
      <c r="M350" s="252"/>
      <c r="N350" s="253"/>
      <c r="O350" s="253"/>
      <c r="P350" s="253"/>
      <c r="Q350" s="253"/>
      <c r="R350" s="253"/>
      <c r="S350" s="253"/>
      <c r="T350" s="254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5" t="s">
        <v>137</v>
      </c>
      <c r="AU350" s="255" t="s">
        <v>86</v>
      </c>
      <c r="AV350" s="14" t="s">
        <v>86</v>
      </c>
      <c r="AW350" s="14" t="s">
        <v>32</v>
      </c>
      <c r="AX350" s="14" t="s">
        <v>84</v>
      </c>
      <c r="AY350" s="255" t="s">
        <v>128</v>
      </c>
    </row>
    <row r="351" s="14" customFormat="1">
      <c r="A351" s="14"/>
      <c r="B351" s="245"/>
      <c r="C351" s="246"/>
      <c r="D351" s="236" t="s">
        <v>137</v>
      </c>
      <c r="E351" s="246"/>
      <c r="F351" s="248" t="s">
        <v>1570</v>
      </c>
      <c r="G351" s="246"/>
      <c r="H351" s="249">
        <v>1.6479999999999999</v>
      </c>
      <c r="I351" s="250"/>
      <c r="J351" s="246"/>
      <c r="K351" s="246"/>
      <c r="L351" s="251"/>
      <c r="M351" s="252"/>
      <c r="N351" s="253"/>
      <c r="O351" s="253"/>
      <c r="P351" s="253"/>
      <c r="Q351" s="253"/>
      <c r="R351" s="253"/>
      <c r="S351" s="253"/>
      <c r="T351" s="254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5" t="s">
        <v>137</v>
      </c>
      <c r="AU351" s="255" t="s">
        <v>86</v>
      </c>
      <c r="AV351" s="14" t="s">
        <v>86</v>
      </c>
      <c r="AW351" s="14" t="s">
        <v>4</v>
      </c>
      <c r="AX351" s="14" t="s">
        <v>84</v>
      </c>
      <c r="AY351" s="255" t="s">
        <v>128</v>
      </c>
    </row>
    <row r="352" s="2" customFormat="1" ht="76.35" customHeight="1">
      <c r="A352" s="39"/>
      <c r="B352" s="40"/>
      <c r="C352" s="220" t="s">
        <v>596</v>
      </c>
      <c r="D352" s="220" t="s">
        <v>131</v>
      </c>
      <c r="E352" s="221" t="s">
        <v>1308</v>
      </c>
      <c r="F352" s="222" t="s">
        <v>1309</v>
      </c>
      <c r="G352" s="223" t="s">
        <v>320</v>
      </c>
      <c r="H352" s="224">
        <v>81</v>
      </c>
      <c r="I352" s="225"/>
      <c r="J352" s="226">
        <f>ROUND(I352*H352,2)</f>
        <v>0</v>
      </c>
      <c r="K352" s="227"/>
      <c r="L352" s="45"/>
      <c r="M352" s="228" t="s">
        <v>1</v>
      </c>
      <c r="N352" s="229" t="s">
        <v>41</v>
      </c>
      <c r="O352" s="92"/>
      <c r="P352" s="230">
        <f>O352*H352</f>
        <v>0</v>
      </c>
      <c r="Q352" s="230">
        <v>0.085650000000000004</v>
      </c>
      <c r="R352" s="230">
        <f>Q352*H352</f>
        <v>6.9376500000000005</v>
      </c>
      <c r="S352" s="230">
        <v>0</v>
      </c>
      <c r="T352" s="231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32" t="s">
        <v>135</v>
      </c>
      <c r="AT352" s="232" t="s">
        <v>131</v>
      </c>
      <c r="AU352" s="232" t="s">
        <v>86</v>
      </c>
      <c r="AY352" s="18" t="s">
        <v>128</v>
      </c>
      <c r="BE352" s="233">
        <f>IF(N352="základní",J352,0)</f>
        <v>0</v>
      </c>
      <c r="BF352" s="233">
        <f>IF(N352="snížená",J352,0)</f>
        <v>0</v>
      </c>
      <c r="BG352" s="233">
        <f>IF(N352="zákl. přenesená",J352,0)</f>
        <v>0</v>
      </c>
      <c r="BH352" s="233">
        <f>IF(N352="sníž. přenesená",J352,0)</f>
        <v>0</v>
      </c>
      <c r="BI352" s="233">
        <f>IF(N352="nulová",J352,0)</f>
        <v>0</v>
      </c>
      <c r="BJ352" s="18" t="s">
        <v>84</v>
      </c>
      <c r="BK352" s="233">
        <f>ROUND(I352*H352,2)</f>
        <v>0</v>
      </c>
      <c r="BL352" s="18" t="s">
        <v>135</v>
      </c>
      <c r="BM352" s="232" t="s">
        <v>1571</v>
      </c>
    </row>
    <row r="353" s="14" customFormat="1">
      <c r="A353" s="14"/>
      <c r="B353" s="245"/>
      <c r="C353" s="246"/>
      <c r="D353" s="236" t="s">
        <v>137</v>
      </c>
      <c r="E353" s="247" t="s">
        <v>1</v>
      </c>
      <c r="F353" s="248" t="s">
        <v>648</v>
      </c>
      <c r="G353" s="246"/>
      <c r="H353" s="249">
        <v>81</v>
      </c>
      <c r="I353" s="250"/>
      <c r="J353" s="246"/>
      <c r="K353" s="246"/>
      <c r="L353" s="251"/>
      <c r="M353" s="252"/>
      <c r="N353" s="253"/>
      <c r="O353" s="253"/>
      <c r="P353" s="253"/>
      <c r="Q353" s="253"/>
      <c r="R353" s="253"/>
      <c r="S353" s="253"/>
      <c r="T353" s="254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5" t="s">
        <v>137</v>
      </c>
      <c r="AU353" s="255" t="s">
        <v>86</v>
      </c>
      <c r="AV353" s="14" t="s">
        <v>86</v>
      </c>
      <c r="AW353" s="14" t="s">
        <v>32</v>
      </c>
      <c r="AX353" s="14" t="s">
        <v>84</v>
      </c>
      <c r="AY353" s="255" t="s">
        <v>128</v>
      </c>
    </row>
    <row r="354" s="2" customFormat="1" ht="78" customHeight="1">
      <c r="A354" s="39"/>
      <c r="B354" s="40"/>
      <c r="C354" s="220" t="s">
        <v>601</v>
      </c>
      <c r="D354" s="220" t="s">
        <v>131</v>
      </c>
      <c r="E354" s="221" t="s">
        <v>1572</v>
      </c>
      <c r="F354" s="222" t="s">
        <v>1573</v>
      </c>
      <c r="G354" s="223" t="s">
        <v>320</v>
      </c>
      <c r="H354" s="224">
        <v>89</v>
      </c>
      <c r="I354" s="225"/>
      <c r="J354" s="226">
        <f>ROUND(I354*H354,2)</f>
        <v>0</v>
      </c>
      <c r="K354" s="227"/>
      <c r="L354" s="45"/>
      <c r="M354" s="228" t="s">
        <v>1</v>
      </c>
      <c r="N354" s="229" t="s">
        <v>41</v>
      </c>
      <c r="O354" s="92"/>
      <c r="P354" s="230">
        <f>O354*H354</f>
        <v>0</v>
      </c>
      <c r="Q354" s="230">
        <v>0.11162</v>
      </c>
      <c r="R354" s="230">
        <f>Q354*H354</f>
        <v>9.9341799999999996</v>
      </c>
      <c r="S354" s="230">
        <v>0</v>
      </c>
      <c r="T354" s="231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32" t="s">
        <v>135</v>
      </c>
      <c r="AT354" s="232" t="s">
        <v>131</v>
      </c>
      <c r="AU354" s="232" t="s">
        <v>86</v>
      </c>
      <c r="AY354" s="18" t="s">
        <v>128</v>
      </c>
      <c r="BE354" s="233">
        <f>IF(N354="základní",J354,0)</f>
        <v>0</v>
      </c>
      <c r="BF354" s="233">
        <f>IF(N354="snížená",J354,0)</f>
        <v>0</v>
      </c>
      <c r="BG354" s="233">
        <f>IF(N354="zákl. přenesená",J354,0)</f>
        <v>0</v>
      </c>
      <c r="BH354" s="233">
        <f>IF(N354="sníž. přenesená",J354,0)</f>
        <v>0</v>
      </c>
      <c r="BI354" s="233">
        <f>IF(N354="nulová",J354,0)</f>
        <v>0</v>
      </c>
      <c r="BJ354" s="18" t="s">
        <v>84</v>
      </c>
      <c r="BK354" s="233">
        <f>ROUND(I354*H354,2)</f>
        <v>0</v>
      </c>
      <c r="BL354" s="18" t="s">
        <v>135</v>
      </c>
      <c r="BM354" s="232" t="s">
        <v>1574</v>
      </c>
    </row>
    <row r="355" s="14" customFormat="1">
      <c r="A355" s="14"/>
      <c r="B355" s="245"/>
      <c r="C355" s="246"/>
      <c r="D355" s="236" t="s">
        <v>137</v>
      </c>
      <c r="E355" s="247" t="s">
        <v>1</v>
      </c>
      <c r="F355" s="248" t="s">
        <v>692</v>
      </c>
      <c r="G355" s="246"/>
      <c r="H355" s="249">
        <v>89</v>
      </c>
      <c r="I355" s="250"/>
      <c r="J355" s="246"/>
      <c r="K355" s="246"/>
      <c r="L355" s="251"/>
      <c r="M355" s="252"/>
      <c r="N355" s="253"/>
      <c r="O355" s="253"/>
      <c r="P355" s="253"/>
      <c r="Q355" s="253"/>
      <c r="R355" s="253"/>
      <c r="S355" s="253"/>
      <c r="T355" s="254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5" t="s">
        <v>137</v>
      </c>
      <c r="AU355" s="255" t="s">
        <v>86</v>
      </c>
      <c r="AV355" s="14" t="s">
        <v>86</v>
      </c>
      <c r="AW355" s="14" t="s">
        <v>32</v>
      </c>
      <c r="AX355" s="14" t="s">
        <v>84</v>
      </c>
      <c r="AY355" s="255" t="s">
        <v>128</v>
      </c>
    </row>
    <row r="356" s="2" customFormat="1" ht="21.75" customHeight="1">
      <c r="A356" s="39"/>
      <c r="B356" s="40"/>
      <c r="C356" s="270" t="s">
        <v>608</v>
      </c>
      <c r="D356" s="270" t="s">
        <v>279</v>
      </c>
      <c r="E356" s="271" t="s">
        <v>779</v>
      </c>
      <c r="F356" s="272" t="s">
        <v>780</v>
      </c>
      <c r="G356" s="273" t="s">
        <v>320</v>
      </c>
      <c r="H356" s="274">
        <v>68.597999999999999</v>
      </c>
      <c r="I356" s="275"/>
      <c r="J356" s="276">
        <f>ROUND(I356*H356,2)</f>
        <v>0</v>
      </c>
      <c r="K356" s="277"/>
      <c r="L356" s="278"/>
      <c r="M356" s="279" t="s">
        <v>1</v>
      </c>
      <c r="N356" s="280" t="s">
        <v>41</v>
      </c>
      <c r="O356" s="92"/>
      <c r="P356" s="230">
        <f>O356*H356</f>
        <v>0</v>
      </c>
      <c r="Q356" s="230">
        <v>0.17599999999999999</v>
      </c>
      <c r="R356" s="230">
        <f>Q356*H356</f>
        <v>12.073248</v>
      </c>
      <c r="S356" s="230">
        <v>0</v>
      </c>
      <c r="T356" s="231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32" t="s">
        <v>175</v>
      </c>
      <c r="AT356" s="232" t="s">
        <v>279</v>
      </c>
      <c r="AU356" s="232" t="s">
        <v>86</v>
      </c>
      <c r="AY356" s="18" t="s">
        <v>128</v>
      </c>
      <c r="BE356" s="233">
        <f>IF(N356="základní",J356,0)</f>
        <v>0</v>
      </c>
      <c r="BF356" s="233">
        <f>IF(N356="snížená",J356,0)</f>
        <v>0</v>
      </c>
      <c r="BG356" s="233">
        <f>IF(N356="zákl. přenesená",J356,0)</f>
        <v>0</v>
      </c>
      <c r="BH356" s="233">
        <f>IF(N356="sníž. přenesená",J356,0)</f>
        <v>0</v>
      </c>
      <c r="BI356" s="233">
        <f>IF(N356="nulová",J356,0)</f>
        <v>0</v>
      </c>
      <c r="BJ356" s="18" t="s">
        <v>84</v>
      </c>
      <c r="BK356" s="233">
        <f>ROUND(I356*H356,2)</f>
        <v>0</v>
      </c>
      <c r="BL356" s="18" t="s">
        <v>135</v>
      </c>
      <c r="BM356" s="232" t="s">
        <v>1575</v>
      </c>
    </row>
    <row r="357" s="14" customFormat="1">
      <c r="A357" s="14"/>
      <c r="B357" s="245"/>
      <c r="C357" s="246"/>
      <c r="D357" s="236" t="s">
        <v>137</v>
      </c>
      <c r="E357" s="247" t="s">
        <v>1</v>
      </c>
      <c r="F357" s="248" t="s">
        <v>1576</v>
      </c>
      <c r="G357" s="246"/>
      <c r="H357" s="249">
        <v>66.599999999999994</v>
      </c>
      <c r="I357" s="250"/>
      <c r="J357" s="246"/>
      <c r="K357" s="246"/>
      <c r="L357" s="251"/>
      <c r="M357" s="252"/>
      <c r="N357" s="253"/>
      <c r="O357" s="253"/>
      <c r="P357" s="253"/>
      <c r="Q357" s="253"/>
      <c r="R357" s="253"/>
      <c r="S357" s="253"/>
      <c r="T357" s="254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5" t="s">
        <v>137</v>
      </c>
      <c r="AU357" s="255" t="s">
        <v>86</v>
      </c>
      <c r="AV357" s="14" t="s">
        <v>86</v>
      </c>
      <c r="AW357" s="14" t="s">
        <v>32</v>
      </c>
      <c r="AX357" s="14" t="s">
        <v>84</v>
      </c>
      <c r="AY357" s="255" t="s">
        <v>128</v>
      </c>
    </row>
    <row r="358" s="14" customFormat="1">
      <c r="A358" s="14"/>
      <c r="B358" s="245"/>
      <c r="C358" s="246"/>
      <c r="D358" s="236" t="s">
        <v>137</v>
      </c>
      <c r="E358" s="246"/>
      <c r="F358" s="248" t="s">
        <v>1577</v>
      </c>
      <c r="G358" s="246"/>
      <c r="H358" s="249">
        <v>68.597999999999999</v>
      </c>
      <c r="I358" s="250"/>
      <c r="J358" s="246"/>
      <c r="K358" s="246"/>
      <c r="L358" s="251"/>
      <c r="M358" s="252"/>
      <c r="N358" s="253"/>
      <c r="O358" s="253"/>
      <c r="P358" s="253"/>
      <c r="Q358" s="253"/>
      <c r="R358" s="253"/>
      <c r="S358" s="253"/>
      <c r="T358" s="254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5" t="s">
        <v>137</v>
      </c>
      <c r="AU358" s="255" t="s">
        <v>86</v>
      </c>
      <c r="AV358" s="14" t="s">
        <v>86</v>
      </c>
      <c r="AW358" s="14" t="s">
        <v>4</v>
      </c>
      <c r="AX358" s="14" t="s">
        <v>84</v>
      </c>
      <c r="AY358" s="255" t="s">
        <v>128</v>
      </c>
    </row>
    <row r="359" s="2" customFormat="1" ht="24.15" customHeight="1">
      <c r="A359" s="39"/>
      <c r="B359" s="40"/>
      <c r="C359" s="270" t="s">
        <v>613</v>
      </c>
      <c r="D359" s="270" t="s">
        <v>279</v>
      </c>
      <c r="E359" s="271" t="s">
        <v>1578</v>
      </c>
      <c r="F359" s="272" t="s">
        <v>1579</v>
      </c>
      <c r="G359" s="273" t="s">
        <v>320</v>
      </c>
      <c r="H359" s="274">
        <v>23.071999999999999</v>
      </c>
      <c r="I359" s="275"/>
      <c r="J359" s="276">
        <f>ROUND(I359*H359,2)</f>
        <v>0</v>
      </c>
      <c r="K359" s="277"/>
      <c r="L359" s="278"/>
      <c r="M359" s="279" t="s">
        <v>1</v>
      </c>
      <c r="N359" s="280" t="s">
        <v>41</v>
      </c>
      <c r="O359" s="92"/>
      <c r="P359" s="230">
        <f>O359*H359</f>
        <v>0</v>
      </c>
      <c r="Q359" s="230">
        <v>0.16700000000000001</v>
      </c>
      <c r="R359" s="230">
        <f>Q359*H359</f>
        <v>3.853024</v>
      </c>
      <c r="S359" s="230">
        <v>0</v>
      </c>
      <c r="T359" s="231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32" t="s">
        <v>175</v>
      </c>
      <c r="AT359" s="232" t="s">
        <v>279</v>
      </c>
      <c r="AU359" s="232" t="s">
        <v>86</v>
      </c>
      <c r="AY359" s="18" t="s">
        <v>128</v>
      </c>
      <c r="BE359" s="233">
        <f>IF(N359="základní",J359,0)</f>
        <v>0</v>
      </c>
      <c r="BF359" s="233">
        <f>IF(N359="snížená",J359,0)</f>
        <v>0</v>
      </c>
      <c r="BG359" s="233">
        <f>IF(N359="zákl. přenesená",J359,0)</f>
        <v>0</v>
      </c>
      <c r="BH359" s="233">
        <f>IF(N359="sníž. přenesená",J359,0)</f>
        <v>0</v>
      </c>
      <c r="BI359" s="233">
        <f>IF(N359="nulová",J359,0)</f>
        <v>0</v>
      </c>
      <c r="BJ359" s="18" t="s">
        <v>84</v>
      </c>
      <c r="BK359" s="233">
        <f>ROUND(I359*H359,2)</f>
        <v>0</v>
      </c>
      <c r="BL359" s="18" t="s">
        <v>135</v>
      </c>
      <c r="BM359" s="232" t="s">
        <v>1580</v>
      </c>
    </row>
    <row r="360" s="14" customFormat="1">
      <c r="A360" s="14"/>
      <c r="B360" s="245"/>
      <c r="C360" s="246"/>
      <c r="D360" s="236" t="s">
        <v>137</v>
      </c>
      <c r="E360" s="247" t="s">
        <v>1</v>
      </c>
      <c r="F360" s="248" t="s">
        <v>1581</v>
      </c>
      <c r="G360" s="246"/>
      <c r="H360" s="249">
        <v>22.399999999999999</v>
      </c>
      <c r="I360" s="250"/>
      <c r="J360" s="246"/>
      <c r="K360" s="246"/>
      <c r="L360" s="251"/>
      <c r="M360" s="252"/>
      <c r="N360" s="253"/>
      <c r="O360" s="253"/>
      <c r="P360" s="253"/>
      <c r="Q360" s="253"/>
      <c r="R360" s="253"/>
      <c r="S360" s="253"/>
      <c r="T360" s="254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5" t="s">
        <v>137</v>
      </c>
      <c r="AU360" s="255" t="s">
        <v>86</v>
      </c>
      <c r="AV360" s="14" t="s">
        <v>86</v>
      </c>
      <c r="AW360" s="14" t="s">
        <v>32</v>
      </c>
      <c r="AX360" s="14" t="s">
        <v>84</v>
      </c>
      <c r="AY360" s="255" t="s">
        <v>128</v>
      </c>
    </row>
    <row r="361" s="14" customFormat="1">
      <c r="A361" s="14"/>
      <c r="B361" s="245"/>
      <c r="C361" s="246"/>
      <c r="D361" s="236" t="s">
        <v>137</v>
      </c>
      <c r="E361" s="246"/>
      <c r="F361" s="248" t="s">
        <v>1582</v>
      </c>
      <c r="G361" s="246"/>
      <c r="H361" s="249">
        <v>23.071999999999999</v>
      </c>
      <c r="I361" s="250"/>
      <c r="J361" s="246"/>
      <c r="K361" s="246"/>
      <c r="L361" s="251"/>
      <c r="M361" s="252"/>
      <c r="N361" s="253"/>
      <c r="O361" s="253"/>
      <c r="P361" s="253"/>
      <c r="Q361" s="253"/>
      <c r="R361" s="253"/>
      <c r="S361" s="253"/>
      <c r="T361" s="254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5" t="s">
        <v>137</v>
      </c>
      <c r="AU361" s="255" t="s">
        <v>86</v>
      </c>
      <c r="AV361" s="14" t="s">
        <v>86</v>
      </c>
      <c r="AW361" s="14" t="s">
        <v>4</v>
      </c>
      <c r="AX361" s="14" t="s">
        <v>84</v>
      </c>
      <c r="AY361" s="255" t="s">
        <v>128</v>
      </c>
    </row>
    <row r="362" s="2" customFormat="1" ht="66.75" customHeight="1">
      <c r="A362" s="39"/>
      <c r="B362" s="40"/>
      <c r="C362" s="220" t="s">
        <v>619</v>
      </c>
      <c r="D362" s="220" t="s">
        <v>131</v>
      </c>
      <c r="E362" s="221" t="s">
        <v>802</v>
      </c>
      <c r="F362" s="222" t="s">
        <v>803</v>
      </c>
      <c r="G362" s="223" t="s">
        <v>320</v>
      </c>
      <c r="H362" s="224">
        <v>55</v>
      </c>
      <c r="I362" s="225"/>
      <c r="J362" s="226">
        <f>ROUND(I362*H362,2)</f>
        <v>0</v>
      </c>
      <c r="K362" s="227"/>
      <c r="L362" s="45"/>
      <c r="M362" s="228" t="s">
        <v>1</v>
      </c>
      <c r="N362" s="229" t="s">
        <v>41</v>
      </c>
      <c r="O362" s="92"/>
      <c r="P362" s="230">
        <f>O362*H362</f>
        <v>0</v>
      </c>
      <c r="Q362" s="230">
        <v>0.098000000000000004</v>
      </c>
      <c r="R362" s="230">
        <f>Q362*H362</f>
        <v>5.3900000000000006</v>
      </c>
      <c r="S362" s="230">
        <v>0</v>
      </c>
      <c r="T362" s="231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32" t="s">
        <v>135</v>
      </c>
      <c r="AT362" s="232" t="s">
        <v>131</v>
      </c>
      <c r="AU362" s="232" t="s">
        <v>86</v>
      </c>
      <c r="AY362" s="18" t="s">
        <v>128</v>
      </c>
      <c r="BE362" s="233">
        <f>IF(N362="základní",J362,0)</f>
        <v>0</v>
      </c>
      <c r="BF362" s="233">
        <f>IF(N362="snížená",J362,0)</f>
        <v>0</v>
      </c>
      <c r="BG362" s="233">
        <f>IF(N362="zákl. přenesená",J362,0)</f>
        <v>0</v>
      </c>
      <c r="BH362" s="233">
        <f>IF(N362="sníž. přenesená",J362,0)</f>
        <v>0</v>
      </c>
      <c r="BI362" s="233">
        <f>IF(N362="nulová",J362,0)</f>
        <v>0</v>
      </c>
      <c r="BJ362" s="18" t="s">
        <v>84</v>
      </c>
      <c r="BK362" s="233">
        <f>ROUND(I362*H362,2)</f>
        <v>0</v>
      </c>
      <c r="BL362" s="18" t="s">
        <v>135</v>
      </c>
      <c r="BM362" s="232" t="s">
        <v>1583</v>
      </c>
    </row>
    <row r="363" s="14" customFormat="1">
      <c r="A363" s="14"/>
      <c r="B363" s="245"/>
      <c r="C363" s="246"/>
      <c r="D363" s="236" t="s">
        <v>137</v>
      </c>
      <c r="E363" s="247" t="s">
        <v>1</v>
      </c>
      <c r="F363" s="248" t="s">
        <v>1584</v>
      </c>
      <c r="G363" s="246"/>
      <c r="H363" s="249">
        <v>55</v>
      </c>
      <c r="I363" s="250"/>
      <c r="J363" s="246"/>
      <c r="K363" s="246"/>
      <c r="L363" s="251"/>
      <c r="M363" s="252"/>
      <c r="N363" s="253"/>
      <c r="O363" s="253"/>
      <c r="P363" s="253"/>
      <c r="Q363" s="253"/>
      <c r="R363" s="253"/>
      <c r="S363" s="253"/>
      <c r="T363" s="254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5" t="s">
        <v>137</v>
      </c>
      <c r="AU363" s="255" t="s">
        <v>86</v>
      </c>
      <c r="AV363" s="14" t="s">
        <v>86</v>
      </c>
      <c r="AW363" s="14" t="s">
        <v>32</v>
      </c>
      <c r="AX363" s="14" t="s">
        <v>84</v>
      </c>
      <c r="AY363" s="255" t="s">
        <v>128</v>
      </c>
    </row>
    <row r="364" s="2" customFormat="1" ht="24.15" customHeight="1">
      <c r="A364" s="39"/>
      <c r="B364" s="40"/>
      <c r="C364" s="270" t="s">
        <v>624</v>
      </c>
      <c r="D364" s="270" t="s">
        <v>279</v>
      </c>
      <c r="E364" s="271" t="s">
        <v>806</v>
      </c>
      <c r="F364" s="272" t="s">
        <v>807</v>
      </c>
      <c r="G364" s="273" t="s">
        <v>320</v>
      </c>
      <c r="H364" s="274">
        <v>56.649999999999999</v>
      </c>
      <c r="I364" s="275"/>
      <c r="J364" s="276">
        <f>ROUND(I364*H364,2)</f>
        <v>0</v>
      </c>
      <c r="K364" s="277"/>
      <c r="L364" s="278"/>
      <c r="M364" s="279" t="s">
        <v>1</v>
      </c>
      <c r="N364" s="280" t="s">
        <v>41</v>
      </c>
      <c r="O364" s="92"/>
      <c r="P364" s="230">
        <f>O364*H364</f>
        <v>0</v>
      </c>
      <c r="Q364" s="230">
        <v>0.14499999999999999</v>
      </c>
      <c r="R364" s="230">
        <f>Q364*H364</f>
        <v>8.2142499999999998</v>
      </c>
      <c r="S364" s="230">
        <v>0</v>
      </c>
      <c r="T364" s="231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32" t="s">
        <v>175</v>
      </c>
      <c r="AT364" s="232" t="s">
        <v>279</v>
      </c>
      <c r="AU364" s="232" t="s">
        <v>86</v>
      </c>
      <c r="AY364" s="18" t="s">
        <v>128</v>
      </c>
      <c r="BE364" s="233">
        <f>IF(N364="základní",J364,0)</f>
        <v>0</v>
      </c>
      <c r="BF364" s="233">
        <f>IF(N364="snížená",J364,0)</f>
        <v>0</v>
      </c>
      <c r="BG364" s="233">
        <f>IF(N364="zákl. přenesená",J364,0)</f>
        <v>0</v>
      </c>
      <c r="BH364" s="233">
        <f>IF(N364="sníž. přenesená",J364,0)</f>
        <v>0</v>
      </c>
      <c r="BI364" s="233">
        <f>IF(N364="nulová",J364,0)</f>
        <v>0</v>
      </c>
      <c r="BJ364" s="18" t="s">
        <v>84</v>
      </c>
      <c r="BK364" s="233">
        <f>ROUND(I364*H364,2)</f>
        <v>0</v>
      </c>
      <c r="BL364" s="18" t="s">
        <v>135</v>
      </c>
      <c r="BM364" s="232" t="s">
        <v>1585</v>
      </c>
    </row>
    <row r="365" s="14" customFormat="1">
      <c r="A365" s="14"/>
      <c r="B365" s="245"/>
      <c r="C365" s="246"/>
      <c r="D365" s="236" t="s">
        <v>137</v>
      </c>
      <c r="E365" s="247" t="s">
        <v>1</v>
      </c>
      <c r="F365" s="248" t="s">
        <v>519</v>
      </c>
      <c r="G365" s="246"/>
      <c r="H365" s="249">
        <v>55</v>
      </c>
      <c r="I365" s="250"/>
      <c r="J365" s="246"/>
      <c r="K365" s="246"/>
      <c r="L365" s="251"/>
      <c r="M365" s="252"/>
      <c r="N365" s="253"/>
      <c r="O365" s="253"/>
      <c r="P365" s="253"/>
      <c r="Q365" s="253"/>
      <c r="R365" s="253"/>
      <c r="S365" s="253"/>
      <c r="T365" s="254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5" t="s">
        <v>137</v>
      </c>
      <c r="AU365" s="255" t="s">
        <v>86</v>
      </c>
      <c r="AV365" s="14" t="s">
        <v>86</v>
      </c>
      <c r="AW365" s="14" t="s">
        <v>32</v>
      </c>
      <c r="AX365" s="14" t="s">
        <v>84</v>
      </c>
      <c r="AY365" s="255" t="s">
        <v>128</v>
      </c>
    </row>
    <row r="366" s="14" customFormat="1">
      <c r="A366" s="14"/>
      <c r="B366" s="245"/>
      <c r="C366" s="246"/>
      <c r="D366" s="236" t="s">
        <v>137</v>
      </c>
      <c r="E366" s="246"/>
      <c r="F366" s="248" t="s">
        <v>1586</v>
      </c>
      <c r="G366" s="246"/>
      <c r="H366" s="249">
        <v>56.649999999999999</v>
      </c>
      <c r="I366" s="250"/>
      <c r="J366" s="246"/>
      <c r="K366" s="246"/>
      <c r="L366" s="251"/>
      <c r="M366" s="252"/>
      <c r="N366" s="253"/>
      <c r="O366" s="253"/>
      <c r="P366" s="253"/>
      <c r="Q366" s="253"/>
      <c r="R366" s="253"/>
      <c r="S366" s="253"/>
      <c r="T366" s="254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5" t="s">
        <v>137</v>
      </c>
      <c r="AU366" s="255" t="s">
        <v>86</v>
      </c>
      <c r="AV366" s="14" t="s">
        <v>86</v>
      </c>
      <c r="AW366" s="14" t="s">
        <v>4</v>
      </c>
      <c r="AX366" s="14" t="s">
        <v>84</v>
      </c>
      <c r="AY366" s="255" t="s">
        <v>128</v>
      </c>
    </row>
    <row r="367" s="12" customFormat="1" ht="22.8" customHeight="1">
      <c r="A367" s="12"/>
      <c r="B367" s="204"/>
      <c r="C367" s="205"/>
      <c r="D367" s="206" t="s">
        <v>75</v>
      </c>
      <c r="E367" s="218" t="s">
        <v>175</v>
      </c>
      <c r="F367" s="218" t="s">
        <v>810</v>
      </c>
      <c r="G367" s="205"/>
      <c r="H367" s="205"/>
      <c r="I367" s="208"/>
      <c r="J367" s="219">
        <f>BK367</f>
        <v>0</v>
      </c>
      <c r="K367" s="205"/>
      <c r="L367" s="210"/>
      <c r="M367" s="211"/>
      <c r="N367" s="212"/>
      <c r="O367" s="212"/>
      <c r="P367" s="213">
        <f>SUM(P368:P400)</f>
        <v>0</v>
      </c>
      <c r="Q367" s="212"/>
      <c r="R367" s="213">
        <f>SUM(R368:R400)</f>
        <v>2.2524095000000002</v>
      </c>
      <c r="S367" s="212"/>
      <c r="T367" s="214">
        <f>SUM(T368:T400)</f>
        <v>0.40000000000000002</v>
      </c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R367" s="215" t="s">
        <v>84</v>
      </c>
      <c r="AT367" s="216" t="s">
        <v>75</v>
      </c>
      <c r="AU367" s="216" t="s">
        <v>84</v>
      </c>
      <c r="AY367" s="215" t="s">
        <v>128</v>
      </c>
      <c r="BK367" s="217">
        <f>SUM(BK368:BK400)</f>
        <v>0</v>
      </c>
    </row>
    <row r="368" s="2" customFormat="1" ht="24.15" customHeight="1">
      <c r="A368" s="39"/>
      <c r="B368" s="40"/>
      <c r="C368" s="220" t="s">
        <v>628</v>
      </c>
      <c r="D368" s="220" t="s">
        <v>131</v>
      </c>
      <c r="E368" s="221" t="s">
        <v>812</v>
      </c>
      <c r="F368" s="222" t="s">
        <v>813</v>
      </c>
      <c r="G368" s="223" t="s">
        <v>367</v>
      </c>
      <c r="H368" s="224">
        <v>2</v>
      </c>
      <c r="I368" s="225"/>
      <c r="J368" s="226">
        <f>ROUND(I368*H368,2)</f>
        <v>0</v>
      </c>
      <c r="K368" s="227"/>
      <c r="L368" s="45"/>
      <c r="M368" s="228" t="s">
        <v>1</v>
      </c>
      <c r="N368" s="229" t="s">
        <v>41</v>
      </c>
      <c r="O368" s="92"/>
      <c r="P368" s="230">
        <f>O368*H368</f>
        <v>0</v>
      </c>
      <c r="Q368" s="230">
        <v>0.068640000000000007</v>
      </c>
      <c r="R368" s="230">
        <f>Q368*H368</f>
        <v>0.13728000000000001</v>
      </c>
      <c r="S368" s="230">
        <v>0</v>
      </c>
      <c r="T368" s="231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32" t="s">
        <v>135</v>
      </c>
      <c r="AT368" s="232" t="s">
        <v>131</v>
      </c>
      <c r="AU368" s="232" t="s">
        <v>86</v>
      </c>
      <c r="AY368" s="18" t="s">
        <v>128</v>
      </c>
      <c r="BE368" s="233">
        <f>IF(N368="základní",J368,0)</f>
        <v>0</v>
      </c>
      <c r="BF368" s="233">
        <f>IF(N368="snížená",J368,0)</f>
        <v>0</v>
      </c>
      <c r="BG368" s="233">
        <f>IF(N368="zákl. přenesená",J368,0)</f>
        <v>0</v>
      </c>
      <c r="BH368" s="233">
        <f>IF(N368="sníž. přenesená",J368,0)</f>
        <v>0</v>
      </c>
      <c r="BI368" s="233">
        <f>IF(N368="nulová",J368,0)</f>
        <v>0</v>
      </c>
      <c r="BJ368" s="18" t="s">
        <v>84</v>
      </c>
      <c r="BK368" s="233">
        <f>ROUND(I368*H368,2)</f>
        <v>0</v>
      </c>
      <c r="BL368" s="18" t="s">
        <v>135</v>
      </c>
      <c r="BM368" s="232" t="s">
        <v>1587</v>
      </c>
    </row>
    <row r="369" s="14" customFormat="1">
      <c r="A369" s="14"/>
      <c r="B369" s="245"/>
      <c r="C369" s="246"/>
      <c r="D369" s="236" t="s">
        <v>137</v>
      </c>
      <c r="E369" s="247" t="s">
        <v>1</v>
      </c>
      <c r="F369" s="248" t="s">
        <v>86</v>
      </c>
      <c r="G369" s="246"/>
      <c r="H369" s="249">
        <v>2</v>
      </c>
      <c r="I369" s="250"/>
      <c r="J369" s="246"/>
      <c r="K369" s="246"/>
      <c r="L369" s="251"/>
      <c r="M369" s="252"/>
      <c r="N369" s="253"/>
      <c r="O369" s="253"/>
      <c r="P369" s="253"/>
      <c r="Q369" s="253"/>
      <c r="R369" s="253"/>
      <c r="S369" s="253"/>
      <c r="T369" s="254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5" t="s">
        <v>137</v>
      </c>
      <c r="AU369" s="255" t="s">
        <v>86</v>
      </c>
      <c r="AV369" s="14" t="s">
        <v>86</v>
      </c>
      <c r="AW369" s="14" t="s">
        <v>32</v>
      </c>
      <c r="AX369" s="14" t="s">
        <v>84</v>
      </c>
      <c r="AY369" s="255" t="s">
        <v>128</v>
      </c>
    </row>
    <row r="370" s="2" customFormat="1" ht="33" customHeight="1">
      <c r="A370" s="39"/>
      <c r="B370" s="40"/>
      <c r="C370" s="220" t="s">
        <v>633</v>
      </c>
      <c r="D370" s="220" t="s">
        <v>131</v>
      </c>
      <c r="E370" s="221" t="s">
        <v>816</v>
      </c>
      <c r="F370" s="222" t="s">
        <v>817</v>
      </c>
      <c r="G370" s="223" t="s">
        <v>449</v>
      </c>
      <c r="H370" s="224">
        <v>2</v>
      </c>
      <c r="I370" s="225"/>
      <c r="J370" s="226">
        <f>ROUND(I370*H370,2)</f>
        <v>0</v>
      </c>
      <c r="K370" s="227"/>
      <c r="L370" s="45"/>
      <c r="M370" s="228" t="s">
        <v>1</v>
      </c>
      <c r="N370" s="229" t="s">
        <v>41</v>
      </c>
      <c r="O370" s="92"/>
      <c r="P370" s="230">
        <f>O370*H370</f>
        <v>0</v>
      </c>
      <c r="Q370" s="230">
        <v>1.0000000000000001E-05</v>
      </c>
      <c r="R370" s="230">
        <f>Q370*H370</f>
        <v>2.0000000000000002E-05</v>
      </c>
      <c r="S370" s="230">
        <v>0</v>
      </c>
      <c r="T370" s="231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32" t="s">
        <v>135</v>
      </c>
      <c r="AT370" s="232" t="s">
        <v>131</v>
      </c>
      <c r="AU370" s="232" t="s">
        <v>86</v>
      </c>
      <c r="AY370" s="18" t="s">
        <v>128</v>
      </c>
      <c r="BE370" s="233">
        <f>IF(N370="základní",J370,0)</f>
        <v>0</v>
      </c>
      <c r="BF370" s="233">
        <f>IF(N370="snížená",J370,0)</f>
        <v>0</v>
      </c>
      <c r="BG370" s="233">
        <f>IF(N370="zákl. přenesená",J370,0)</f>
        <v>0</v>
      </c>
      <c r="BH370" s="233">
        <f>IF(N370="sníž. přenesená",J370,0)</f>
        <v>0</v>
      </c>
      <c r="BI370" s="233">
        <f>IF(N370="nulová",J370,0)</f>
        <v>0</v>
      </c>
      <c r="BJ370" s="18" t="s">
        <v>84</v>
      </c>
      <c r="BK370" s="233">
        <f>ROUND(I370*H370,2)</f>
        <v>0</v>
      </c>
      <c r="BL370" s="18" t="s">
        <v>135</v>
      </c>
      <c r="BM370" s="232" t="s">
        <v>1588</v>
      </c>
    </row>
    <row r="371" s="13" customFormat="1">
      <c r="A371" s="13"/>
      <c r="B371" s="234"/>
      <c r="C371" s="235"/>
      <c r="D371" s="236" t="s">
        <v>137</v>
      </c>
      <c r="E371" s="237" t="s">
        <v>1</v>
      </c>
      <c r="F371" s="238" t="s">
        <v>819</v>
      </c>
      <c r="G371" s="235"/>
      <c r="H371" s="237" t="s">
        <v>1</v>
      </c>
      <c r="I371" s="239"/>
      <c r="J371" s="235"/>
      <c r="K371" s="235"/>
      <c r="L371" s="240"/>
      <c r="M371" s="241"/>
      <c r="N371" s="242"/>
      <c r="O371" s="242"/>
      <c r="P371" s="242"/>
      <c r="Q371" s="242"/>
      <c r="R371" s="242"/>
      <c r="S371" s="242"/>
      <c r="T371" s="243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4" t="s">
        <v>137</v>
      </c>
      <c r="AU371" s="244" t="s">
        <v>86</v>
      </c>
      <c r="AV371" s="13" t="s">
        <v>84</v>
      </c>
      <c r="AW371" s="13" t="s">
        <v>32</v>
      </c>
      <c r="AX371" s="13" t="s">
        <v>76</v>
      </c>
      <c r="AY371" s="244" t="s">
        <v>128</v>
      </c>
    </row>
    <row r="372" s="14" customFormat="1">
      <c r="A372" s="14"/>
      <c r="B372" s="245"/>
      <c r="C372" s="246"/>
      <c r="D372" s="236" t="s">
        <v>137</v>
      </c>
      <c r="E372" s="247" t="s">
        <v>1</v>
      </c>
      <c r="F372" s="248" t="s">
        <v>942</v>
      </c>
      <c r="G372" s="246"/>
      <c r="H372" s="249">
        <v>2</v>
      </c>
      <c r="I372" s="250"/>
      <c r="J372" s="246"/>
      <c r="K372" s="246"/>
      <c r="L372" s="251"/>
      <c r="M372" s="252"/>
      <c r="N372" s="253"/>
      <c r="O372" s="253"/>
      <c r="P372" s="253"/>
      <c r="Q372" s="253"/>
      <c r="R372" s="253"/>
      <c r="S372" s="253"/>
      <c r="T372" s="254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5" t="s">
        <v>137</v>
      </c>
      <c r="AU372" s="255" t="s">
        <v>86</v>
      </c>
      <c r="AV372" s="14" t="s">
        <v>86</v>
      </c>
      <c r="AW372" s="14" t="s">
        <v>32</v>
      </c>
      <c r="AX372" s="14" t="s">
        <v>84</v>
      </c>
      <c r="AY372" s="255" t="s">
        <v>128</v>
      </c>
    </row>
    <row r="373" s="2" customFormat="1" ht="24.15" customHeight="1">
      <c r="A373" s="39"/>
      <c r="B373" s="40"/>
      <c r="C373" s="270" t="s">
        <v>639</v>
      </c>
      <c r="D373" s="270" t="s">
        <v>279</v>
      </c>
      <c r="E373" s="271" t="s">
        <v>824</v>
      </c>
      <c r="F373" s="272" t="s">
        <v>825</v>
      </c>
      <c r="G373" s="273" t="s">
        <v>449</v>
      </c>
      <c r="H373" s="274">
        <v>2.0299999999999998</v>
      </c>
      <c r="I373" s="275"/>
      <c r="J373" s="276">
        <f>ROUND(I373*H373,2)</f>
        <v>0</v>
      </c>
      <c r="K373" s="277"/>
      <c r="L373" s="278"/>
      <c r="M373" s="279" t="s">
        <v>1</v>
      </c>
      <c r="N373" s="280" t="s">
        <v>41</v>
      </c>
      <c r="O373" s="92"/>
      <c r="P373" s="230">
        <f>O373*H373</f>
        <v>0</v>
      </c>
      <c r="Q373" s="230">
        <v>0.00365</v>
      </c>
      <c r="R373" s="230">
        <f>Q373*H373</f>
        <v>0.0074094999999999994</v>
      </c>
      <c r="S373" s="230">
        <v>0</v>
      </c>
      <c r="T373" s="231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32" t="s">
        <v>175</v>
      </c>
      <c r="AT373" s="232" t="s">
        <v>279</v>
      </c>
      <c r="AU373" s="232" t="s">
        <v>86</v>
      </c>
      <c r="AY373" s="18" t="s">
        <v>128</v>
      </c>
      <c r="BE373" s="233">
        <f>IF(N373="základní",J373,0)</f>
        <v>0</v>
      </c>
      <c r="BF373" s="233">
        <f>IF(N373="snížená",J373,0)</f>
        <v>0</v>
      </c>
      <c r="BG373" s="233">
        <f>IF(N373="zákl. přenesená",J373,0)</f>
        <v>0</v>
      </c>
      <c r="BH373" s="233">
        <f>IF(N373="sníž. přenesená",J373,0)</f>
        <v>0</v>
      </c>
      <c r="BI373" s="233">
        <f>IF(N373="nulová",J373,0)</f>
        <v>0</v>
      </c>
      <c r="BJ373" s="18" t="s">
        <v>84</v>
      </c>
      <c r="BK373" s="233">
        <f>ROUND(I373*H373,2)</f>
        <v>0</v>
      </c>
      <c r="BL373" s="18" t="s">
        <v>135</v>
      </c>
      <c r="BM373" s="232" t="s">
        <v>1589</v>
      </c>
    </row>
    <row r="374" s="14" customFormat="1">
      <c r="A374" s="14"/>
      <c r="B374" s="245"/>
      <c r="C374" s="246"/>
      <c r="D374" s="236" t="s">
        <v>137</v>
      </c>
      <c r="E374" s="247" t="s">
        <v>1</v>
      </c>
      <c r="F374" s="248" t="s">
        <v>86</v>
      </c>
      <c r="G374" s="246"/>
      <c r="H374" s="249">
        <v>2</v>
      </c>
      <c r="I374" s="250"/>
      <c r="J374" s="246"/>
      <c r="K374" s="246"/>
      <c r="L374" s="251"/>
      <c r="M374" s="252"/>
      <c r="N374" s="253"/>
      <c r="O374" s="253"/>
      <c r="P374" s="253"/>
      <c r="Q374" s="253"/>
      <c r="R374" s="253"/>
      <c r="S374" s="253"/>
      <c r="T374" s="254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5" t="s">
        <v>137</v>
      </c>
      <c r="AU374" s="255" t="s">
        <v>86</v>
      </c>
      <c r="AV374" s="14" t="s">
        <v>86</v>
      </c>
      <c r="AW374" s="14" t="s">
        <v>32</v>
      </c>
      <c r="AX374" s="14" t="s">
        <v>84</v>
      </c>
      <c r="AY374" s="255" t="s">
        <v>128</v>
      </c>
    </row>
    <row r="375" s="14" customFormat="1">
      <c r="A375" s="14"/>
      <c r="B375" s="245"/>
      <c r="C375" s="246"/>
      <c r="D375" s="236" t="s">
        <v>137</v>
      </c>
      <c r="E375" s="246"/>
      <c r="F375" s="248" t="s">
        <v>1590</v>
      </c>
      <c r="G375" s="246"/>
      <c r="H375" s="249">
        <v>2.0299999999999998</v>
      </c>
      <c r="I375" s="250"/>
      <c r="J375" s="246"/>
      <c r="K375" s="246"/>
      <c r="L375" s="251"/>
      <c r="M375" s="252"/>
      <c r="N375" s="253"/>
      <c r="O375" s="253"/>
      <c r="P375" s="253"/>
      <c r="Q375" s="253"/>
      <c r="R375" s="253"/>
      <c r="S375" s="253"/>
      <c r="T375" s="254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5" t="s">
        <v>137</v>
      </c>
      <c r="AU375" s="255" t="s">
        <v>86</v>
      </c>
      <c r="AV375" s="14" t="s">
        <v>86</v>
      </c>
      <c r="AW375" s="14" t="s">
        <v>4</v>
      </c>
      <c r="AX375" s="14" t="s">
        <v>84</v>
      </c>
      <c r="AY375" s="255" t="s">
        <v>128</v>
      </c>
    </row>
    <row r="376" s="2" customFormat="1" ht="24.15" customHeight="1">
      <c r="A376" s="39"/>
      <c r="B376" s="40"/>
      <c r="C376" s="220" t="s">
        <v>157</v>
      </c>
      <c r="D376" s="220" t="s">
        <v>131</v>
      </c>
      <c r="E376" s="221" t="s">
        <v>834</v>
      </c>
      <c r="F376" s="222" t="s">
        <v>835</v>
      </c>
      <c r="G376" s="223" t="s">
        <v>367</v>
      </c>
      <c r="H376" s="224">
        <v>2</v>
      </c>
      <c r="I376" s="225"/>
      <c r="J376" s="226">
        <f>ROUND(I376*H376,2)</f>
        <v>0</v>
      </c>
      <c r="K376" s="227"/>
      <c r="L376" s="45"/>
      <c r="M376" s="228" t="s">
        <v>1</v>
      </c>
      <c r="N376" s="229" t="s">
        <v>41</v>
      </c>
      <c r="O376" s="92"/>
      <c r="P376" s="230">
        <f>O376*H376</f>
        <v>0</v>
      </c>
      <c r="Q376" s="230">
        <v>0.12526000000000001</v>
      </c>
      <c r="R376" s="230">
        <f>Q376*H376</f>
        <v>0.25052000000000002</v>
      </c>
      <c r="S376" s="230">
        <v>0</v>
      </c>
      <c r="T376" s="231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32" t="s">
        <v>135</v>
      </c>
      <c r="AT376" s="232" t="s">
        <v>131</v>
      </c>
      <c r="AU376" s="232" t="s">
        <v>86</v>
      </c>
      <c r="AY376" s="18" t="s">
        <v>128</v>
      </c>
      <c r="BE376" s="233">
        <f>IF(N376="základní",J376,0)</f>
        <v>0</v>
      </c>
      <c r="BF376" s="233">
        <f>IF(N376="snížená",J376,0)</f>
        <v>0</v>
      </c>
      <c r="BG376" s="233">
        <f>IF(N376="zákl. přenesená",J376,0)</f>
        <v>0</v>
      </c>
      <c r="BH376" s="233">
        <f>IF(N376="sníž. přenesená",J376,0)</f>
        <v>0</v>
      </c>
      <c r="BI376" s="233">
        <f>IF(N376="nulová",J376,0)</f>
        <v>0</v>
      </c>
      <c r="BJ376" s="18" t="s">
        <v>84</v>
      </c>
      <c r="BK376" s="233">
        <f>ROUND(I376*H376,2)</f>
        <v>0</v>
      </c>
      <c r="BL376" s="18" t="s">
        <v>135</v>
      </c>
      <c r="BM376" s="232" t="s">
        <v>1591</v>
      </c>
    </row>
    <row r="377" s="14" customFormat="1">
      <c r="A377" s="14"/>
      <c r="B377" s="245"/>
      <c r="C377" s="246"/>
      <c r="D377" s="236" t="s">
        <v>137</v>
      </c>
      <c r="E377" s="247" t="s">
        <v>1</v>
      </c>
      <c r="F377" s="248" t="s">
        <v>86</v>
      </c>
      <c r="G377" s="246"/>
      <c r="H377" s="249">
        <v>2</v>
      </c>
      <c r="I377" s="250"/>
      <c r="J377" s="246"/>
      <c r="K377" s="246"/>
      <c r="L377" s="251"/>
      <c r="M377" s="252"/>
      <c r="N377" s="253"/>
      <c r="O377" s="253"/>
      <c r="P377" s="253"/>
      <c r="Q377" s="253"/>
      <c r="R377" s="253"/>
      <c r="S377" s="253"/>
      <c r="T377" s="254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5" t="s">
        <v>137</v>
      </c>
      <c r="AU377" s="255" t="s">
        <v>86</v>
      </c>
      <c r="AV377" s="14" t="s">
        <v>86</v>
      </c>
      <c r="AW377" s="14" t="s">
        <v>32</v>
      </c>
      <c r="AX377" s="14" t="s">
        <v>84</v>
      </c>
      <c r="AY377" s="255" t="s">
        <v>128</v>
      </c>
    </row>
    <row r="378" s="2" customFormat="1" ht="21.75" customHeight="1">
      <c r="A378" s="39"/>
      <c r="B378" s="40"/>
      <c r="C378" s="270" t="s">
        <v>648</v>
      </c>
      <c r="D378" s="270" t="s">
        <v>279</v>
      </c>
      <c r="E378" s="271" t="s">
        <v>838</v>
      </c>
      <c r="F378" s="272" t="s">
        <v>839</v>
      </c>
      <c r="G378" s="273" t="s">
        <v>367</v>
      </c>
      <c r="H378" s="274">
        <v>2</v>
      </c>
      <c r="I378" s="275"/>
      <c r="J378" s="276">
        <f>ROUND(I378*H378,2)</f>
        <v>0</v>
      </c>
      <c r="K378" s="277"/>
      <c r="L378" s="278"/>
      <c r="M378" s="279" t="s">
        <v>1</v>
      </c>
      <c r="N378" s="280" t="s">
        <v>41</v>
      </c>
      <c r="O378" s="92"/>
      <c r="P378" s="230">
        <f>O378*H378</f>
        <v>0</v>
      </c>
      <c r="Q378" s="230">
        <v>0.17499999999999999</v>
      </c>
      <c r="R378" s="230">
        <f>Q378*H378</f>
        <v>0.34999999999999998</v>
      </c>
      <c r="S378" s="230">
        <v>0</v>
      </c>
      <c r="T378" s="231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32" t="s">
        <v>175</v>
      </c>
      <c r="AT378" s="232" t="s">
        <v>279</v>
      </c>
      <c r="AU378" s="232" t="s">
        <v>86</v>
      </c>
      <c r="AY378" s="18" t="s">
        <v>128</v>
      </c>
      <c r="BE378" s="233">
        <f>IF(N378="základní",J378,0)</f>
        <v>0</v>
      </c>
      <c r="BF378" s="233">
        <f>IF(N378="snížená",J378,0)</f>
        <v>0</v>
      </c>
      <c r="BG378" s="233">
        <f>IF(N378="zákl. přenesená",J378,0)</f>
        <v>0</v>
      </c>
      <c r="BH378" s="233">
        <f>IF(N378="sníž. přenesená",J378,0)</f>
        <v>0</v>
      </c>
      <c r="BI378" s="233">
        <f>IF(N378="nulová",J378,0)</f>
        <v>0</v>
      </c>
      <c r="BJ378" s="18" t="s">
        <v>84</v>
      </c>
      <c r="BK378" s="233">
        <f>ROUND(I378*H378,2)</f>
        <v>0</v>
      </c>
      <c r="BL378" s="18" t="s">
        <v>135</v>
      </c>
      <c r="BM378" s="232" t="s">
        <v>1592</v>
      </c>
    </row>
    <row r="379" s="14" customFormat="1">
      <c r="A379" s="14"/>
      <c r="B379" s="245"/>
      <c r="C379" s="246"/>
      <c r="D379" s="236" t="s">
        <v>137</v>
      </c>
      <c r="E379" s="247" t="s">
        <v>1</v>
      </c>
      <c r="F379" s="248" t="s">
        <v>86</v>
      </c>
      <c r="G379" s="246"/>
      <c r="H379" s="249">
        <v>2</v>
      </c>
      <c r="I379" s="250"/>
      <c r="J379" s="246"/>
      <c r="K379" s="246"/>
      <c r="L379" s="251"/>
      <c r="M379" s="252"/>
      <c r="N379" s="253"/>
      <c r="O379" s="253"/>
      <c r="P379" s="253"/>
      <c r="Q379" s="253"/>
      <c r="R379" s="253"/>
      <c r="S379" s="253"/>
      <c r="T379" s="254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5" t="s">
        <v>137</v>
      </c>
      <c r="AU379" s="255" t="s">
        <v>86</v>
      </c>
      <c r="AV379" s="14" t="s">
        <v>86</v>
      </c>
      <c r="AW379" s="14" t="s">
        <v>32</v>
      </c>
      <c r="AX379" s="14" t="s">
        <v>84</v>
      </c>
      <c r="AY379" s="255" t="s">
        <v>128</v>
      </c>
    </row>
    <row r="380" s="2" customFormat="1" ht="24.15" customHeight="1">
      <c r="A380" s="39"/>
      <c r="B380" s="40"/>
      <c r="C380" s="220" t="s">
        <v>654</v>
      </c>
      <c r="D380" s="220" t="s">
        <v>131</v>
      </c>
      <c r="E380" s="221" t="s">
        <v>842</v>
      </c>
      <c r="F380" s="222" t="s">
        <v>843</v>
      </c>
      <c r="G380" s="223" t="s">
        <v>367</v>
      </c>
      <c r="H380" s="224">
        <v>2</v>
      </c>
      <c r="I380" s="225"/>
      <c r="J380" s="226">
        <f>ROUND(I380*H380,2)</f>
        <v>0</v>
      </c>
      <c r="K380" s="227"/>
      <c r="L380" s="45"/>
      <c r="M380" s="228" t="s">
        <v>1</v>
      </c>
      <c r="N380" s="229" t="s">
        <v>41</v>
      </c>
      <c r="O380" s="92"/>
      <c r="P380" s="230">
        <f>O380*H380</f>
        <v>0</v>
      </c>
      <c r="Q380" s="230">
        <v>0.030759999999999999</v>
      </c>
      <c r="R380" s="230">
        <f>Q380*H380</f>
        <v>0.061519999999999998</v>
      </c>
      <c r="S380" s="230">
        <v>0</v>
      </c>
      <c r="T380" s="231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32" t="s">
        <v>135</v>
      </c>
      <c r="AT380" s="232" t="s">
        <v>131</v>
      </c>
      <c r="AU380" s="232" t="s">
        <v>86</v>
      </c>
      <c r="AY380" s="18" t="s">
        <v>128</v>
      </c>
      <c r="BE380" s="233">
        <f>IF(N380="základní",J380,0)</f>
        <v>0</v>
      </c>
      <c r="BF380" s="233">
        <f>IF(N380="snížená",J380,0)</f>
        <v>0</v>
      </c>
      <c r="BG380" s="233">
        <f>IF(N380="zákl. přenesená",J380,0)</f>
        <v>0</v>
      </c>
      <c r="BH380" s="233">
        <f>IF(N380="sníž. přenesená",J380,0)</f>
        <v>0</v>
      </c>
      <c r="BI380" s="233">
        <f>IF(N380="nulová",J380,0)</f>
        <v>0</v>
      </c>
      <c r="BJ380" s="18" t="s">
        <v>84</v>
      </c>
      <c r="BK380" s="233">
        <f>ROUND(I380*H380,2)</f>
        <v>0</v>
      </c>
      <c r="BL380" s="18" t="s">
        <v>135</v>
      </c>
      <c r="BM380" s="232" t="s">
        <v>1593</v>
      </c>
    </row>
    <row r="381" s="14" customFormat="1">
      <c r="A381" s="14"/>
      <c r="B381" s="245"/>
      <c r="C381" s="246"/>
      <c r="D381" s="236" t="s">
        <v>137</v>
      </c>
      <c r="E381" s="247" t="s">
        <v>1</v>
      </c>
      <c r="F381" s="248" t="s">
        <v>86</v>
      </c>
      <c r="G381" s="246"/>
      <c r="H381" s="249">
        <v>2</v>
      </c>
      <c r="I381" s="250"/>
      <c r="J381" s="246"/>
      <c r="K381" s="246"/>
      <c r="L381" s="251"/>
      <c r="M381" s="252"/>
      <c r="N381" s="253"/>
      <c r="O381" s="253"/>
      <c r="P381" s="253"/>
      <c r="Q381" s="253"/>
      <c r="R381" s="253"/>
      <c r="S381" s="253"/>
      <c r="T381" s="254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5" t="s">
        <v>137</v>
      </c>
      <c r="AU381" s="255" t="s">
        <v>86</v>
      </c>
      <c r="AV381" s="14" t="s">
        <v>86</v>
      </c>
      <c r="AW381" s="14" t="s">
        <v>32</v>
      </c>
      <c r="AX381" s="14" t="s">
        <v>84</v>
      </c>
      <c r="AY381" s="255" t="s">
        <v>128</v>
      </c>
    </row>
    <row r="382" s="2" customFormat="1" ht="24.15" customHeight="1">
      <c r="A382" s="39"/>
      <c r="B382" s="40"/>
      <c r="C382" s="270" t="s">
        <v>658</v>
      </c>
      <c r="D382" s="270" t="s">
        <v>279</v>
      </c>
      <c r="E382" s="271" t="s">
        <v>846</v>
      </c>
      <c r="F382" s="272" t="s">
        <v>847</v>
      </c>
      <c r="G382" s="273" t="s">
        <v>367</v>
      </c>
      <c r="H382" s="274">
        <v>2</v>
      </c>
      <c r="I382" s="275"/>
      <c r="J382" s="276">
        <f>ROUND(I382*H382,2)</f>
        <v>0</v>
      </c>
      <c r="K382" s="277"/>
      <c r="L382" s="278"/>
      <c r="M382" s="279" t="s">
        <v>1</v>
      </c>
      <c r="N382" s="280" t="s">
        <v>41</v>
      </c>
      <c r="O382" s="92"/>
      <c r="P382" s="230">
        <f>O382*H382</f>
        <v>0</v>
      </c>
      <c r="Q382" s="230">
        <v>0.155</v>
      </c>
      <c r="R382" s="230">
        <f>Q382*H382</f>
        <v>0.31</v>
      </c>
      <c r="S382" s="230">
        <v>0</v>
      </c>
      <c r="T382" s="231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32" t="s">
        <v>175</v>
      </c>
      <c r="AT382" s="232" t="s">
        <v>279</v>
      </c>
      <c r="AU382" s="232" t="s">
        <v>86</v>
      </c>
      <c r="AY382" s="18" t="s">
        <v>128</v>
      </c>
      <c r="BE382" s="233">
        <f>IF(N382="základní",J382,0)</f>
        <v>0</v>
      </c>
      <c r="BF382" s="233">
        <f>IF(N382="snížená",J382,0)</f>
        <v>0</v>
      </c>
      <c r="BG382" s="233">
        <f>IF(N382="zákl. přenesená",J382,0)</f>
        <v>0</v>
      </c>
      <c r="BH382" s="233">
        <f>IF(N382="sníž. přenesená",J382,0)</f>
        <v>0</v>
      </c>
      <c r="BI382" s="233">
        <f>IF(N382="nulová",J382,0)</f>
        <v>0</v>
      </c>
      <c r="BJ382" s="18" t="s">
        <v>84</v>
      </c>
      <c r="BK382" s="233">
        <f>ROUND(I382*H382,2)</f>
        <v>0</v>
      </c>
      <c r="BL382" s="18" t="s">
        <v>135</v>
      </c>
      <c r="BM382" s="232" t="s">
        <v>1594</v>
      </c>
    </row>
    <row r="383" s="14" customFormat="1">
      <c r="A383" s="14"/>
      <c r="B383" s="245"/>
      <c r="C383" s="246"/>
      <c r="D383" s="236" t="s">
        <v>137</v>
      </c>
      <c r="E383" s="247" t="s">
        <v>1</v>
      </c>
      <c r="F383" s="248" t="s">
        <v>86</v>
      </c>
      <c r="G383" s="246"/>
      <c r="H383" s="249">
        <v>2</v>
      </c>
      <c r="I383" s="250"/>
      <c r="J383" s="246"/>
      <c r="K383" s="246"/>
      <c r="L383" s="251"/>
      <c r="M383" s="252"/>
      <c r="N383" s="253"/>
      <c r="O383" s="253"/>
      <c r="P383" s="253"/>
      <c r="Q383" s="253"/>
      <c r="R383" s="253"/>
      <c r="S383" s="253"/>
      <c r="T383" s="254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5" t="s">
        <v>137</v>
      </c>
      <c r="AU383" s="255" t="s">
        <v>86</v>
      </c>
      <c r="AV383" s="14" t="s">
        <v>86</v>
      </c>
      <c r="AW383" s="14" t="s">
        <v>32</v>
      </c>
      <c r="AX383" s="14" t="s">
        <v>84</v>
      </c>
      <c r="AY383" s="255" t="s">
        <v>128</v>
      </c>
    </row>
    <row r="384" s="2" customFormat="1" ht="24.15" customHeight="1">
      <c r="A384" s="39"/>
      <c r="B384" s="40"/>
      <c r="C384" s="220" t="s">
        <v>663</v>
      </c>
      <c r="D384" s="220" t="s">
        <v>131</v>
      </c>
      <c r="E384" s="221" t="s">
        <v>850</v>
      </c>
      <c r="F384" s="222" t="s">
        <v>851</v>
      </c>
      <c r="G384" s="223" t="s">
        <v>367</v>
      </c>
      <c r="H384" s="224">
        <v>2</v>
      </c>
      <c r="I384" s="225"/>
      <c r="J384" s="226">
        <f>ROUND(I384*H384,2)</f>
        <v>0</v>
      </c>
      <c r="K384" s="227"/>
      <c r="L384" s="45"/>
      <c r="M384" s="228" t="s">
        <v>1</v>
      </c>
      <c r="N384" s="229" t="s">
        <v>41</v>
      </c>
      <c r="O384" s="92"/>
      <c r="P384" s="230">
        <f>O384*H384</f>
        <v>0</v>
      </c>
      <c r="Q384" s="230">
        <v>0.030759999999999999</v>
      </c>
      <c r="R384" s="230">
        <f>Q384*H384</f>
        <v>0.061519999999999998</v>
      </c>
      <c r="S384" s="230">
        <v>0</v>
      </c>
      <c r="T384" s="231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32" t="s">
        <v>135</v>
      </c>
      <c r="AT384" s="232" t="s">
        <v>131</v>
      </c>
      <c r="AU384" s="232" t="s">
        <v>86</v>
      </c>
      <c r="AY384" s="18" t="s">
        <v>128</v>
      </c>
      <c r="BE384" s="233">
        <f>IF(N384="základní",J384,0)</f>
        <v>0</v>
      </c>
      <c r="BF384" s="233">
        <f>IF(N384="snížená",J384,0)</f>
        <v>0</v>
      </c>
      <c r="BG384" s="233">
        <f>IF(N384="zákl. přenesená",J384,0)</f>
        <v>0</v>
      </c>
      <c r="BH384" s="233">
        <f>IF(N384="sníž. přenesená",J384,0)</f>
        <v>0</v>
      </c>
      <c r="BI384" s="233">
        <f>IF(N384="nulová",J384,0)</f>
        <v>0</v>
      </c>
      <c r="BJ384" s="18" t="s">
        <v>84</v>
      </c>
      <c r="BK384" s="233">
        <f>ROUND(I384*H384,2)</f>
        <v>0</v>
      </c>
      <c r="BL384" s="18" t="s">
        <v>135</v>
      </c>
      <c r="BM384" s="232" t="s">
        <v>1595</v>
      </c>
    </row>
    <row r="385" s="14" customFormat="1">
      <c r="A385" s="14"/>
      <c r="B385" s="245"/>
      <c r="C385" s="246"/>
      <c r="D385" s="236" t="s">
        <v>137</v>
      </c>
      <c r="E385" s="247" t="s">
        <v>1</v>
      </c>
      <c r="F385" s="248" t="s">
        <v>86</v>
      </c>
      <c r="G385" s="246"/>
      <c r="H385" s="249">
        <v>2</v>
      </c>
      <c r="I385" s="250"/>
      <c r="J385" s="246"/>
      <c r="K385" s="246"/>
      <c r="L385" s="251"/>
      <c r="M385" s="252"/>
      <c r="N385" s="253"/>
      <c r="O385" s="253"/>
      <c r="P385" s="253"/>
      <c r="Q385" s="253"/>
      <c r="R385" s="253"/>
      <c r="S385" s="253"/>
      <c r="T385" s="254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5" t="s">
        <v>137</v>
      </c>
      <c r="AU385" s="255" t="s">
        <v>86</v>
      </c>
      <c r="AV385" s="14" t="s">
        <v>86</v>
      </c>
      <c r="AW385" s="14" t="s">
        <v>32</v>
      </c>
      <c r="AX385" s="14" t="s">
        <v>84</v>
      </c>
      <c r="AY385" s="255" t="s">
        <v>128</v>
      </c>
    </row>
    <row r="386" s="2" customFormat="1" ht="33" customHeight="1">
      <c r="A386" s="39"/>
      <c r="B386" s="40"/>
      <c r="C386" s="270" t="s">
        <v>421</v>
      </c>
      <c r="D386" s="270" t="s">
        <v>279</v>
      </c>
      <c r="E386" s="271" t="s">
        <v>854</v>
      </c>
      <c r="F386" s="272" t="s">
        <v>855</v>
      </c>
      <c r="G386" s="273" t="s">
        <v>367</v>
      </c>
      <c r="H386" s="274">
        <v>2</v>
      </c>
      <c r="I386" s="275"/>
      <c r="J386" s="276">
        <f>ROUND(I386*H386,2)</f>
        <v>0</v>
      </c>
      <c r="K386" s="277"/>
      <c r="L386" s="278"/>
      <c r="M386" s="279" t="s">
        <v>1</v>
      </c>
      <c r="N386" s="280" t="s">
        <v>41</v>
      </c>
      <c r="O386" s="92"/>
      <c r="P386" s="230">
        <f>O386*H386</f>
        <v>0</v>
      </c>
      <c r="Q386" s="230">
        <v>0.17000000000000001</v>
      </c>
      <c r="R386" s="230">
        <f>Q386*H386</f>
        <v>0.34000000000000002</v>
      </c>
      <c r="S386" s="230">
        <v>0</v>
      </c>
      <c r="T386" s="231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32" t="s">
        <v>175</v>
      </c>
      <c r="AT386" s="232" t="s">
        <v>279</v>
      </c>
      <c r="AU386" s="232" t="s">
        <v>86</v>
      </c>
      <c r="AY386" s="18" t="s">
        <v>128</v>
      </c>
      <c r="BE386" s="233">
        <f>IF(N386="základní",J386,0)</f>
        <v>0</v>
      </c>
      <c r="BF386" s="233">
        <f>IF(N386="snížená",J386,0)</f>
        <v>0</v>
      </c>
      <c r="BG386" s="233">
        <f>IF(N386="zákl. přenesená",J386,0)</f>
        <v>0</v>
      </c>
      <c r="BH386" s="233">
        <f>IF(N386="sníž. přenesená",J386,0)</f>
        <v>0</v>
      </c>
      <c r="BI386" s="233">
        <f>IF(N386="nulová",J386,0)</f>
        <v>0</v>
      </c>
      <c r="BJ386" s="18" t="s">
        <v>84</v>
      </c>
      <c r="BK386" s="233">
        <f>ROUND(I386*H386,2)</f>
        <v>0</v>
      </c>
      <c r="BL386" s="18" t="s">
        <v>135</v>
      </c>
      <c r="BM386" s="232" t="s">
        <v>1596</v>
      </c>
    </row>
    <row r="387" s="14" customFormat="1">
      <c r="A387" s="14"/>
      <c r="B387" s="245"/>
      <c r="C387" s="246"/>
      <c r="D387" s="236" t="s">
        <v>137</v>
      </c>
      <c r="E387" s="247" t="s">
        <v>1</v>
      </c>
      <c r="F387" s="248" t="s">
        <v>86</v>
      </c>
      <c r="G387" s="246"/>
      <c r="H387" s="249">
        <v>2</v>
      </c>
      <c r="I387" s="250"/>
      <c r="J387" s="246"/>
      <c r="K387" s="246"/>
      <c r="L387" s="251"/>
      <c r="M387" s="252"/>
      <c r="N387" s="253"/>
      <c r="O387" s="253"/>
      <c r="P387" s="253"/>
      <c r="Q387" s="253"/>
      <c r="R387" s="253"/>
      <c r="S387" s="253"/>
      <c r="T387" s="254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5" t="s">
        <v>137</v>
      </c>
      <c r="AU387" s="255" t="s">
        <v>86</v>
      </c>
      <c r="AV387" s="14" t="s">
        <v>86</v>
      </c>
      <c r="AW387" s="14" t="s">
        <v>32</v>
      </c>
      <c r="AX387" s="14" t="s">
        <v>84</v>
      </c>
      <c r="AY387" s="255" t="s">
        <v>128</v>
      </c>
    </row>
    <row r="388" s="2" customFormat="1" ht="24.15" customHeight="1">
      <c r="A388" s="39"/>
      <c r="B388" s="40"/>
      <c r="C388" s="220" t="s">
        <v>673</v>
      </c>
      <c r="D388" s="220" t="s">
        <v>131</v>
      </c>
      <c r="E388" s="221" t="s">
        <v>883</v>
      </c>
      <c r="F388" s="222" t="s">
        <v>884</v>
      </c>
      <c r="G388" s="223" t="s">
        <v>367</v>
      </c>
      <c r="H388" s="224">
        <v>2</v>
      </c>
      <c r="I388" s="225"/>
      <c r="J388" s="226">
        <f>ROUND(I388*H388,2)</f>
        <v>0</v>
      </c>
      <c r="K388" s="227"/>
      <c r="L388" s="45"/>
      <c r="M388" s="228" t="s">
        <v>1</v>
      </c>
      <c r="N388" s="229" t="s">
        <v>41</v>
      </c>
      <c r="O388" s="92"/>
      <c r="P388" s="230">
        <f>O388*H388</f>
        <v>0</v>
      </c>
      <c r="Q388" s="230">
        <v>0</v>
      </c>
      <c r="R388" s="230">
        <f>Q388*H388</f>
        <v>0</v>
      </c>
      <c r="S388" s="230">
        <v>0.20000000000000001</v>
      </c>
      <c r="T388" s="231">
        <f>S388*H388</f>
        <v>0.40000000000000002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32" t="s">
        <v>135</v>
      </c>
      <c r="AT388" s="232" t="s">
        <v>131</v>
      </c>
      <c r="AU388" s="232" t="s">
        <v>86</v>
      </c>
      <c r="AY388" s="18" t="s">
        <v>128</v>
      </c>
      <c r="BE388" s="233">
        <f>IF(N388="základní",J388,0)</f>
        <v>0</v>
      </c>
      <c r="BF388" s="233">
        <f>IF(N388="snížená",J388,0)</f>
        <v>0</v>
      </c>
      <c r="BG388" s="233">
        <f>IF(N388="zákl. přenesená",J388,0)</f>
        <v>0</v>
      </c>
      <c r="BH388" s="233">
        <f>IF(N388="sníž. přenesená",J388,0)</f>
        <v>0</v>
      </c>
      <c r="BI388" s="233">
        <f>IF(N388="nulová",J388,0)</f>
        <v>0</v>
      </c>
      <c r="BJ388" s="18" t="s">
        <v>84</v>
      </c>
      <c r="BK388" s="233">
        <f>ROUND(I388*H388,2)</f>
        <v>0</v>
      </c>
      <c r="BL388" s="18" t="s">
        <v>135</v>
      </c>
      <c r="BM388" s="232" t="s">
        <v>1597</v>
      </c>
    </row>
    <row r="389" s="13" customFormat="1">
      <c r="A389" s="13"/>
      <c r="B389" s="234"/>
      <c r="C389" s="235"/>
      <c r="D389" s="236" t="s">
        <v>137</v>
      </c>
      <c r="E389" s="237" t="s">
        <v>1</v>
      </c>
      <c r="F389" s="238" t="s">
        <v>886</v>
      </c>
      <c r="G389" s="235"/>
      <c r="H389" s="237" t="s">
        <v>1</v>
      </c>
      <c r="I389" s="239"/>
      <c r="J389" s="235"/>
      <c r="K389" s="235"/>
      <c r="L389" s="240"/>
      <c r="M389" s="241"/>
      <c r="N389" s="242"/>
      <c r="O389" s="242"/>
      <c r="P389" s="242"/>
      <c r="Q389" s="242"/>
      <c r="R389" s="242"/>
      <c r="S389" s="242"/>
      <c r="T389" s="243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4" t="s">
        <v>137</v>
      </c>
      <c r="AU389" s="244" t="s">
        <v>86</v>
      </c>
      <c r="AV389" s="13" t="s">
        <v>84</v>
      </c>
      <c r="AW389" s="13" t="s">
        <v>32</v>
      </c>
      <c r="AX389" s="13" t="s">
        <v>76</v>
      </c>
      <c r="AY389" s="244" t="s">
        <v>128</v>
      </c>
    </row>
    <row r="390" s="14" customFormat="1">
      <c r="A390" s="14"/>
      <c r="B390" s="245"/>
      <c r="C390" s="246"/>
      <c r="D390" s="236" t="s">
        <v>137</v>
      </c>
      <c r="E390" s="247" t="s">
        <v>1</v>
      </c>
      <c r="F390" s="248" t="s">
        <v>86</v>
      </c>
      <c r="G390" s="246"/>
      <c r="H390" s="249">
        <v>2</v>
      </c>
      <c r="I390" s="250"/>
      <c r="J390" s="246"/>
      <c r="K390" s="246"/>
      <c r="L390" s="251"/>
      <c r="M390" s="252"/>
      <c r="N390" s="253"/>
      <c r="O390" s="253"/>
      <c r="P390" s="253"/>
      <c r="Q390" s="253"/>
      <c r="R390" s="253"/>
      <c r="S390" s="253"/>
      <c r="T390" s="254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5" t="s">
        <v>137</v>
      </c>
      <c r="AU390" s="255" t="s">
        <v>86</v>
      </c>
      <c r="AV390" s="14" t="s">
        <v>86</v>
      </c>
      <c r="AW390" s="14" t="s">
        <v>32</v>
      </c>
      <c r="AX390" s="14" t="s">
        <v>84</v>
      </c>
      <c r="AY390" s="255" t="s">
        <v>128</v>
      </c>
    </row>
    <row r="391" s="2" customFormat="1" ht="37.8" customHeight="1">
      <c r="A391" s="39"/>
      <c r="B391" s="40"/>
      <c r="C391" s="220" t="s">
        <v>680</v>
      </c>
      <c r="D391" s="220" t="s">
        <v>131</v>
      </c>
      <c r="E391" s="221" t="s">
        <v>890</v>
      </c>
      <c r="F391" s="222" t="s">
        <v>891</v>
      </c>
      <c r="G391" s="223" t="s">
        <v>367</v>
      </c>
      <c r="H391" s="224">
        <v>2</v>
      </c>
      <c r="I391" s="225"/>
      <c r="J391" s="226">
        <f>ROUND(I391*H391,2)</f>
        <v>0</v>
      </c>
      <c r="K391" s="227"/>
      <c r="L391" s="45"/>
      <c r="M391" s="228" t="s">
        <v>1</v>
      </c>
      <c r="N391" s="229" t="s">
        <v>41</v>
      </c>
      <c r="O391" s="92"/>
      <c r="P391" s="230">
        <f>O391*H391</f>
        <v>0</v>
      </c>
      <c r="Q391" s="230">
        <v>0.089999999999999997</v>
      </c>
      <c r="R391" s="230">
        <f>Q391*H391</f>
        <v>0.17999999999999999</v>
      </c>
      <c r="S391" s="230">
        <v>0</v>
      </c>
      <c r="T391" s="231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32" t="s">
        <v>135</v>
      </c>
      <c r="AT391" s="232" t="s">
        <v>131</v>
      </c>
      <c r="AU391" s="232" t="s">
        <v>86</v>
      </c>
      <c r="AY391" s="18" t="s">
        <v>128</v>
      </c>
      <c r="BE391" s="233">
        <f>IF(N391="základní",J391,0)</f>
        <v>0</v>
      </c>
      <c r="BF391" s="233">
        <f>IF(N391="snížená",J391,0)</f>
        <v>0</v>
      </c>
      <c r="BG391" s="233">
        <f>IF(N391="zákl. přenesená",J391,0)</f>
        <v>0</v>
      </c>
      <c r="BH391" s="233">
        <f>IF(N391="sníž. přenesená",J391,0)</f>
        <v>0</v>
      </c>
      <c r="BI391" s="233">
        <f>IF(N391="nulová",J391,0)</f>
        <v>0</v>
      </c>
      <c r="BJ391" s="18" t="s">
        <v>84</v>
      </c>
      <c r="BK391" s="233">
        <f>ROUND(I391*H391,2)</f>
        <v>0</v>
      </c>
      <c r="BL391" s="18" t="s">
        <v>135</v>
      </c>
      <c r="BM391" s="232" t="s">
        <v>1598</v>
      </c>
    </row>
    <row r="392" s="14" customFormat="1">
      <c r="A392" s="14"/>
      <c r="B392" s="245"/>
      <c r="C392" s="246"/>
      <c r="D392" s="236" t="s">
        <v>137</v>
      </c>
      <c r="E392" s="247" t="s">
        <v>1</v>
      </c>
      <c r="F392" s="248" t="s">
        <v>86</v>
      </c>
      <c r="G392" s="246"/>
      <c r="H392" s="249">
        <v>2</v>
      </c>
      <c r="I392" s="250"/>
      <c r="J392" s="246"/>
      <c r="K392" s="246"/>
      <c r="L392" s="251"/>
      <c r="M392" s="252"/>
      <c r="N392" s="253"/>
      <c r="O392" s="253"/>
      <c r="P392" s="253"/>
      <c r="Q392" s="253"/>
      <c r="R392" s="253"/>
      <c r="S392" s="253"/>
      <c r="T392" s="254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5" t="s">
        <v>137</v>
      </c>
      <c r="AU392" s="255" t="s">
        <v>86</v>
      </c>
      <c r="AV392" s="14" t="s">
        <v>86</v>
      </c>
      <c r="AW392" s="14" t="s">
        <v>32</v>
      </c>
      <c r="AX392" s="14" t="s">
        <v>84</v>
      </c>
      <c r="AY392" s="255" t="s">
        <v>128</v>
      </c>
    </row>
    <row r="393" s="2" customFormat="1" ht="24.15" customHeight="1">
      <c r="A393" s="39"/>
      <c r="B393" s="40"/>
      <c r="C393" s="220" t="s">
        <v>687</v>
      </c>
      <c r="D393" s="220" t="s">
        <v>131</v>
      </c>
      <c r="E393" s="221" t="s">
        <v>858</v>
      </c>
      <c r="F393" s="222" t="s">
        <v>859</v>
      </c>
      <c r="G393" s="223" t="s">
        <v>367</v>
      </c>
      <c r="H393" s="224">
        <v>2</v>
      </c>
      <c r="I393" s="225"/>
      <c r="J393" s="226">
        <f>ROUND(I393*H393,2)</f>
        <v>0</v>
      </c>
      <c r="K393" s="227"/>
      <c r="L393" s="45"/>
      <c r="M393" s="228" t="s">
        <v>1</v>
      </c>
      <c r="N393" s="229" t="s">
        <v>41</v>
      </c>
      <c r="O393" s="92"/>
      <c r="P393" s="230">
        <f>O393*H393</f>
        <v>0</v>
      </c>
      <c r="Q393" s="230">
        <v>0.21734000000000001</v>
      </c>
      <c r="R393" s="230">
        <f>Q393*H393</f>
        <v>0.43468000000000001</v>
      </c>
      <c r="S393" s="230">
        <v>0</v>
      </c>
      <c r="T393" s="231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32" t="s">
        <v>135</v>
      </c>
      <c r="AT393" s="232" t="s">
        <v>131</v>
      </c>
      <c r="AU393" s="232" t="s">
        <v>86</v>
      </c>
      <c r="AY393" s="18" t="s">
        <v>128</v>
      </c>
      <c r="BE393" s="233">
        <f>IF(N393="základní",J393,0)</f>
        <v>0</v>
      </c>
      <c r="BF393" s="233">
        <f>IF(N393="snížená",J393,0)</f>
        <v>0</v>
      </c>
      <c r="BG393" s="233">
        <f>IF(N393="zákl. přenesená",J393,0)</f>
        <v>0</v>
      </c>
      <c r="BH393" s="233">
        <f>IF(N393="sníž. přenesená",J393,0)</f>
        <v>0</v>
      </c>
      <c r="BI393" s="233">
        <f>IF(N393="nulová",J393,0)</f>
        <v>0</v>
      </c>
      <c r="BJ393" s="18" t="s">
        <v>84</v>
      </c>
      <c r="BK393" s="233">
        <f>ROUND(I393*H393,2)</f>
        <v>0</v>
      </c>
      <c r="BL393" s="18" t="s">
        <v>135</v>
      </c>
      <c r="BM393" s="232" t="s">
        <v>1599</v>
      </c>
    </row>
    <row r="394" s="14" customFormat="1">
      <c r="A394" s="14"/>
      <c r="B394" s="245"/>
      <c r="C394" s="246"/>
      <c r="D394" s="236" t="s">
        <v>137</v>
      </c>
      <c r="E394" s="247" t="s">
        <v>1</v>
      </c>
      <c r="F394" s="248" t="s">
        <v>86</v>
      </c>
      <c r="G394" s="246"/>
      <c r="H394" s="249">
        <v>2</v>
      </c>
      <c r="I394" s="250"/>
      <c r="J394" s="246"/>
      <c r="K394" s="246"/>
      <c r="L394" s="251"/>
      <c r="M394" s="252"/>
      <c r="N394" s="253"/>
      <c r="O394" s="253"/>
      <c r="P394" s="253"/>
      <c r="Q394" s="253"/>
      <c r="R394" s="253"/>
      <c r="S394" s="253"/>
      <c r="T394" s="254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5" t="s">
        <v>137</v>
      </c>
      <c r="AU394" s="255" t="s">
        <v>86</v>
      </c>
      <c r="AV394" s="14" t="s">
        <v>86</v>
      </c>
      <c r="AW394" s="14" t="s">
        <v>32</v>
      </c>
      <c r="AX394" s="14" t="s">
        <v>84</v>
      </c>
      <c r="AY394" s="255" t="s">
        <v>128</v>
      </c>
    </row>
    <row r="395" s="2" customFormat="1" ht="16.5" customHeight="1">
      <c r="A395" s="39"/>
      <c r="B395" s="40"/>
      <c r="C395" s="270" t="s">
        <v>692</v>
      </c>
      <c r="D395" s="270" t="s">
        <v>279</v>
      </c>
      <c r="E395" s="271" t="s">
        <v>862</v>
      </c>
      <c r="F395" s="272" t="s">
        <v>863</v>
      </c>
      <c r="G395" s="273" t="s">
        <v>367</v>
      </c>
      <c r="H395" s="274">
        <v>2</v>
      </c>
      <c r="I395" s="275"/>
      <c r="J395" s="276">
        <f>ROUND(I395*H395,2)</f>
        <v>0</v>
      </c>
      <c r="K395" s="277"/>
      <c r="L395" s="278"/>
      <c r="M395" s="279" t="s">
        <v>1</v>
      </c>
      <c r="N395" s="280" t="s">
        <v>41</v>
      </c>
      <c r="O395" s="92"/>
      <c r="P395" s="230">
        <f>O395*H395</f>
        <v>0</v>
      </c>
      <c r="Q395" s="230">
        <v>0.052400000000000002</v>
      </c>
      <c r="R395" s="230">
        <f>Q395*H395</f>
        <v>0.1048</v>
      </c>
      <c r="S395" s="230">
        <v>0</v>
      </c>
      <c r="T395" s="231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32" t="s">
        <v>175</v>
      </c>
      <c r="AT395" s="232" t="s">
        <v>279</v>
      </c>
      <c r="AU395" s="232" t="s">
        <v>86</v>
      </c>
      <c r="AY395" s="18" t="s">
        <v>128</v>
      </c>
      <c r="BE395" s="233">
        <f>IF(N395="základní",J395,0)</f>
        <v>0</v>
      </c>
      <c r="BF395" s="233">
        <f>IF(N395="snížená",J395,0)</f>
        <v>0</v>
      </c>
      <c r="BG395" s="233">
        <f>IF(N395="zákl. přenesená",J395,0)</f>
        <v>0</v>
      </c>
      <c r="BH395" s="233">
        <f>IF(N395="sníž. přenesená",J395,0)</f>
        <v>0</v>
      </c>
      <c r="BI395" s="233">
        <f>IF(N395="nulová",J395,0)</f>
        <v>0</v>
      </c>
      <c r="BJ395" s="18" t="s">
        <v>84</v>
      </c>
      <c r="BK395" s="233">
        <f>ROUND(I395*H395,2)</f>
        <v>0</v>
      </c>
      <c r="BL395" s="18" t="s">
        <v>135</v>
      </c>
      <c r="BM395" s="232" t="s">
        <v>1600</v>
      </c>
    </row>
    <row r="396" s="14" customFormat="1">
      <c r="A396" s="14"/>
      <c r="B396" s="245"/>
      <c r="C396" s="246"/>
      <c r="D396" s="236" t="s">
        <v>137</v>
      </c>
      <c r="E396" s="247" t="s">
        <v>1</v>
      </c>
      <c r="F396" s="248" t="s">
        <v>86</v>
      </c>
      <c r="G396" s="246"/>
      <c r="H396" s="249">
        <v>2</v>
      </c>
      <c r="I396" s="250"/>
      <c r="J396" s="246"/>
      <c r="K396" s="246"/>
      <c r="L396" s="251"/>
      <c r="M396" s="252"/>
      <c r="N396" s="253"/>
      <c r="O396" s="253"/>
      <c r="P396" s="253"/>
      <c r="Q396" s="253"/>
      <c r="R396" s="253"/>
      <c r="S396" s="253"/>
      <c r="T396" s="254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5" t="s">
        <v>137</v>
      </c>
      <c r="AU396" s="255" t="s">
        <v>86</v>
      </c>
      <c r="AV396" s="14" t="s">
        <v>86</v>
      </c>
      <c r="AW396" s="14" t="s">
        <v>32</v>
      </c>
      <c r="AX396" s="14" t="s">
        <v>84</v>
      </c>
      <c r="AY396" s="255" t="s">
        <v>128</v>
      </c>
    </row>
    <row r="397" s="2" customFormat="1" ht="16.5" customHeight="1">
      <c r="A397" s="39"/>
      <c r="B397" s="40"/>
      <c r="C397" s="270" t="s">
        <v>698</v>
      </c>
      <c r="D397" s="270" t="s">
        <v>279</v>
      </c>
      <c r="E397" s="271" t="s">
        <v>866</v>
      </c>
      <c r="F397" s="272" t="s">
        <v>867</v>
      </c>
      <c r="G397" s="273" t="s">
        <v>367</v>
      </c>
      <c r="H397" s="274">
        <v>2</v>
      </c>
      <c r="I397" s="275"/>
      <c r="J397" s="276">
        <f>ROUND(I397*H397,2)</f>
        <v>0</v>
      </c>
      <c r="K397" s="277"/>
      <c r="L397" s="278"/>
      <c r="M397" s="279" t="s">
        <v>1</v>
      </c>
      <c r="N397" s="280" t="s">
        <v>41</v>
      </c>
      <c r="O397" s="92"/>
      <c r="P397" s="230">
        <f>O397*H397</f>
        <v>0</v>
      </c>
      <c r="Q397" s="230">
        <v>0.0071999999999999998</v>
      </c>
      <c r="R397" s="230">
        <f>Q397*H397</f>
        <v>0.0144</v>
      </c>
      <c r="S397" s="230">
        <v>0</v>
      </c>
      <c r="T397" s="231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32" t="s">
        <v>175</v>
      </c>
      <c r="AT397" s="232" t="s">
        <v>279</v>
      </c>
      <c r="AU397" s="232" t="s">
        <v>86</v>
      </c>
      <c r="AY397" s="18" t="s">
        <v>128</v>
      </c>
      <c r="BE397" s="233">
        <f>IF(N397="základní",J397,0)</f>
        <v>0</v>
      </c>
      <c r="BF397" s="233">
        <f>IF(N397="snížená",J397,0)</f>
        <v>0</v>
      </c>
      <c r="BG397" s="233">
        <f>IF(N397="zákl. přenesená",J397,0)</f>
        <v>0</v>
      </c>
      <c r="BH397" s="233">
        <f>IF(N397="sníž. přenesená",J397,0)</f>
        <v>0</v>
      </c>
      <c r="BI397" s="233">
        <f>IF(N397="nulová",J397,0)</f>
        <v>0</v>
      </c>
      <c r="BJ397" s="18" t="s">
        <v>84</v>
      </c>
      <c r="BK397" s="233">
        <f>ROUND(I397*H397,2)</f>
        <v>0</v>
      </c>
      <c r="BL397" s="18" t="s">
        <v>135</v>
      </c>
      <c r="BM397" s="232" t="s">
        <v>1601</v>
      </c>
    </row>
    <row r="398" s="14" customFormat="1">
      <c r="A398" s="14"/>
      <c r="B398" s="245"/>
      <c r="C398" s="246"/>
      <c r="D398" s="236" t="s">
        <v>137</v>
      </c>
      <c r="E398" s="247" t="s">
        <v>1</v>
      </c>
      <c r="F398" s="248" t="s">
        <v>86</v>
      </c>
      <c r="G398" s="246"/>
      <c r="H398" s="249">
        <v>2</v>
      </c>
      <c r="I398" s="250"/>
      <c r="J398" s="246"/>
      <c r="K398" s="246"/>
      <c r="L398" s="251"/>
      <c r="M398" s="252"/>
      <c r="N398" s="253"/>
      <c r="O398" s="253"/>
      <c r="P398" s="253"/>
      <c r="Q398" s="253"/>
      <c r="R398" s="253"/>
      <c r="S398" s="253"/>
      <c r="T398" s="254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5" t="s">
        <v>137</v>
      </c>
      <c r="AU398" s="255" t="s">
        <v>86</v>
      </c>
      <c r="AV398" s="14" t="s">
        <v>86</v>
      </c>
      <c r="AW398" s="14" t="s">
        <v>32</v>
      </c>
      <c r="AX398" s="14" t="s">
        <v>84</v>
      </c>
      <c r="AY398" s="255" t="s">
        <v>128</v>
      </c>
    </row>
    <row r="399" s="2" customFormat="1" ht="21.75" customHeight="1">
      <c r="A399" s="39"/>
      <c r="B399" s="40"/>
      <c r="C399" s="220" t="s">
        <v>704</v>
      </c>
      <c r="D399" s="220" t="s">
        <v>131</v>
      </c>
      <c r="E399" s="221" t="s">
        <v>894</v>
      </c>
      <c r="F399" s="222" t="s">
        <v>895</v>
      </c>
      <c r="G399" s="223" t="s">
        <v>449</v>
      </c>
      <c r="H399" s="224">
        <v>2</v>
      </c>
      <c r="I399" s="225"/>
      <c r="J399" s="226">
        <f>ROUND(I399*H399,2)</f>
        <v>0</v>
      </c>
      <c r="K399" s="227"/>
      <c r="L399" s="45"/>
      <c r="M399" s="228" t="s">
        <v>1</v>
      </c>
      <c r="N399" s="229" t="s">
        <v>41</v>
      </c>
      <c r="O399" s="92"/>
      <c r="P399" s="230">
        <f>O399*H399</f>
        <v>0</v>
      </c>
      <c r="Q399" s="230">
        <v>0.00012999999999999999</v>
      </c>
      <c r="R399" s="230">
        <f>Q399*H399</f>
        <v>0.00025999999999999998</v>
      </c>
      <c r="S399" s="230">
        <v>0</v>
      </c>
      <c r="T399" s="231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32" t="s">
        <v>135</v>
      </c>
      <c r="AT399" s="232" t="s">
        <v>131</v>
      </c>
      <c r="AU399" s="232" t="s">
        <v>86</v>
      </c>
      <c r="AY399" s="18" t="s">
        <v>128</v>
      </c>
      <c r="BE399" s="233">
        <f>IF(N399="základní",J399,0)</f>
        <v>0</v>
      </c>
      <c r="BF399" s="233">
        <f>IF(N399="snížená",J399,0)</f>
        <v>0</v>
      </c>
      <c r="BG399" s="233">
        <f>IF(N399="zákl. přenesená",J399,0)</f>
        <v>0</v>
      </c>
      <c r="BH399" s="233">
        <f>IF(N399="sníž. přenesená",J399,0)</f>
        <v>0</v>
      </c>
      <c r="BI399" s="233">
        <f>IF(N399="nulová",J399,0)</f>
        <v>0</v>
      </c>
      <c r="BJ399" s="18" t="s">
        <v>84</v>
      </c>
      <c r="BK399" s="233">
        <f>ROUND(I399*H399,2)</f>
        <v>0</v>
      </c>
      <c r="BL399" s="18" t="s">
        <v>135</v>
      </c>
      <c r="BM399" s="232" t="s">
        <v>1602</v>
      </c>
    </row>
    <row r="400" s="14" customFormat="1">
      <c r="A400" s="14"/>
      <c r="B400" s="245"/>
      <c r="C400" s="246"/>
      <c r="D400" s="236" t="s">
        <v>137</v>
      </c>
      <c r="E400" s="247" t="s">
        <v>1</v>
      </c>
      <c r="F400" s="248" t="s">
        <v>1603</v>
      </c>
      <c r="G400" s="246"/>
      <c r="H400" s="249">
        <v>2</v>
      </c>
      <c r="I400" s="250"/>
      <c r="J400" s="246"/>
      <c r="K400" s="246"/>
      <c r="L400" s="251"/>
      <c r="M400" s="252"/>
      <c r="N400" s="253"/>
      <c r="O400" s="253"/>
      <c r="P400" s="253"/>
      <c r="Q400" s="253"/>
      <c r="R400" s="253"/>
      <c r="S400" s="253"/>
      <c r="T400" s="254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5" t="s">
        <v>137</v>
      </c>
      <c r="AU400" s="255" t="s">
        <v>86</v>
      </c>
      <c r="AV400" s="14" t="s">
        <v>86</v>
      </c>
      <c r="AW400" s="14" t="s">
        <v>32</v>
      </c>
      <c r="AX400" s="14" t="s">
        <v>84</v>
      </c>
      <c r="AY400" s="255" t="s">
        <v>128</v>
      </c>
    </row>
    <row r="401" s="12" customFormat="1" ht="22.8" customHeight="1">
      <c r="A401" s="12"/>
      <c r="B401" s="204"/>
      <c r="C401" s="205"/>
      <c r="D401" s="206" t="s">
        <v>75</v>
      </c>
      <c r="E401" s="218" t="s">
        <v>180</v>
      </c>
      <c r="F401" s="218" t="s">
        <v>906</v>
      </c>
      <c r="G401" s="205"/>
      <c r="H401" s="205"/>
      <c r="I401" s="208"/>
      <c r="J401" s="219">
        <f>BK401</f>
        <v>0</v>
      </c>
      <c r="K401" s="205"/>
      <c r="L401" s="210"/>
      <c r="M401" s="211"/>
      <c r="N401" s="212"/>
      <c r="O401" s="212"/>
      <c r="P401" s="213">
        <f>SUM(P402:P450)</f>
        <v>0</v>
      </c>
      <c r="Q401" s="212"/>
      <c r="R401" s="213">
        <f>SUM(R402:R450)</f>
        <v>70.692244370000012</v>
      </c>
      <c r="S401" s="212"/>
      <c r="T401" s="214">
        <f>SUM(T402:T450)</f>
        <v>0</v>
      </c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R401" s="215" t="s">
        <v>84</v>
      </c>
      <c r="AT401" s="216" t="s">
        <v>75</v>
      </c>
      <c r="AU401" s="216" t="s">
        <v>84</v>
      </c>
      <c r="AY401" s="215" t="s">
        <v>128</v>
      </c>
      <c r="BK401" s="217">
        <f>SUM(BK402:BK450)</f>
        <v>0</v>
      </c>
    </row>
    <row r="402" s="2" customFormat="1" ht="24.15" customHeight="1">
      <c r="A402" s="39"/>
      <c r="B402" s="40"/>
      <c r="C402" s="220" t="s">
        <v>710</v>
      </c>
      <c r="D402" s="220" t="s">
        <v>131</v>
      </c>
      <c r="E402" s="221" t="s">
        <v>908</v>
      </c>
      <c r="F402" s="222" t="s">
        <v>909</v>
      </c>
      <c r="G402" s="223" t="s">
        <v>367</v>
      </c>
      <c r="H402" s="224">
        <v>3</v>
      </c>
      <c r="I402" s="225"/>
      <c r="J402" s="226">
        <f>ROUND(I402*H402,2)</f>
        <v>0</v>
      </c>
      <c r="K402" s="227"/>
      <c r="L402" s="45"/>
      <c r="M402" s="228" t="s">
        <v>1</v>
      </c>
      <c r="N402" s="229" t="s">
        <v>41</v>
      </c>
      <c r="O402" s="92"/>
      <c r="P402" s="230">
        <f>O402*H402</f>
        <v>0</v>
      </c>
      <c r="Q402" s="230">
        <v>0.00069999999999999999</v>
      </c>
      <c r="R402" s="230">
        <f>Q402*H402</f>
        <v>0.0020999999999999999</v>
      </c>
      <c r="S402" s="230">
        <v>0</v>
      </c>
      <c r="T402" s="231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32" t="s">
        <v>135</v>
      </c>
      <c r="AT402" s="232" t="s">
        <v>131</v>
      </c>
      <c r="AU402" s="232" t="s">
        <v>86</v>
      </c>
      <c r="AY402" s="18" t="s">
        <v>128</v>
      </c>
      <c r="BE402" s="233">
        <f>IF(N402="základní",J402,0)</f>
        <v>0</v>
      </c>
      <c r="BF402" s="233">
        <f>IF(N402="snížená",J402,0)</f>
        <v>0</v>
      </c>
      <c r="BG402" s="233">
        <f>IF(N402="zákl. přenesená",J402,0)</f>
        <v>0</v>
      </c>
      <c r="BH402" s="233">
        <f>IF(N402="sníž. přenesená",J402,0)</f>
        <v>0</v>
      </c>
      <c r="BI402" s="233">
        <f>IF(N402="nulová",J402,0)</f>
        <v>0</v>
      </c>
      <c r="BJ402" s="18" t="s">
        <v>84</v>
      </c>
      <c r="BK402" s="233">
        <f>ROUND(I402*H402,2)</f>
        <v>0</v>
      </c>
      <c r="BL402" s="18" t="s">
        <v>135</v>
      </c>
      <c r="BM402" s="232" t="s">
        <v>1604</v>
      </c>
    </row>
    <row r="403" s="14" customFormat="1">
      <c r="A403" s="14"/>
      <c r="B403" s="245"/>
      <c r="C403" s="246"/>
      <c r="D403" s="236" t="s">
        <v>137</v>
      </c>
      <c r="E403" s="247" t="s">
        <v>1</v>
      </c>
      <c r="F403" s="248" t="s">
        <v>146</v>
      </c>
      <c r="G403" s="246"/>
      <c r="H403" s="249">
        <v>3</v>
      </c>
      <c r="I403" s="250"/>
      <c r="J403" s="246"/>
      <c r="K403" s="246"/>
      <c r="L403" s="251"/>
      <c r="M403" s="252"/>
      <c r="N403" s="253"/>
      <c r="O403" s="253"/>
      <c r="P403" s="253"/>
      <c r="Q403" s="253"/>
      <c r="R403" s="253"/>
      <c r="S403" s="253"/>
      <c r="T403" s="254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5" t="s">
        <v>137</v>
      </c>
      <c r="AU403" s="255" t="s">
        <v>86</v>
      </c>
      <c r="AV403" s="14" t="s">
        <v>86</v>
      </c>
      <c r="AW403" s="14" t="s">
        <v>32</v>
      </c>
      <c r="AX403" s="14" t="s">
        <v>84</v>
      </c>
      <c r="AY403" s="255" t="s">
        <v>128</v>
      </c>
    </row>
    <row r="404" s="2" customFormat="1" ht="16.5" customHeight="1">
      <c r="A404" s="39"/>
      <c r="B404" s="40"/>
      <c r="C404" s="270" t="s">
        <v>715</v>
      </c>
      <c r="D404" s="270" t="s">
        <v>279</v>
      </c>
      <c r="E404" s="271" t="s">
        <v>912</v>
      </c>
      <c r="F404" s="272" t="s">
        <v>913</v>
      </c>
      <c r="G404" s="273" t="s">
        <v>367</v>
      </c>
      <c r="H404" s="274">
        <v>1</v>
      </c>
      <c r="I404" s="275"/>
      <c r="J404" s="276">
        <f>ROUND(I404*H404,2)</f>
        <v>0</v>
      </c>
      <c r="K404" s="277"/>
      <c r="L404" s="278"/>
      <c r="M404" s="279" t="s">
        <v>1</v>
      </c>
      <c r="N404" s="280" t="s">
        <v>41</v>
      </c>
      <c r="O404" s="92"/>
      <c r="P404" s="230">
        <f>O404*H404</f>
        <v>0</v>
      </c>
      <c r="Q404" s="230">
        <v>0.0040000000000000001</v>
      </c>
      <c r="R404" s="230">
        <f>Q404*H404</f>
        <v>0.0040000000000000001</v>
      </c>
      <c r="S404" s="230">
        <v>0</v>
      </c>
      <c r="T404" s="231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32" t="s">
        <v>175</v>
      </c>
      <c r="AT404" s="232" t="s">
        <v>279</v>
      </c>
      <c r="AU404" s="232" t="s">
        <v>86</v>
      </c>
      <c r="AY404" s="18" t="s">
        <v>128</v>
      </c>
      <c r="BE404" s="233">
        <f>IF(N404="základní",J404,0)</f>
        <v>0</v>
      </c>
      <c r="BF404" s="233">
        <f>IF(N404="snížená",J404,0)</f>
        <v>0</v>
      </c>
      <c r="BG404" s="233">
        <f>IF(N404="zákl. přenesená",J404,0)</f>
        <v>0</v>
      </c>
      <c r="BH404" s="233">
        <f>IF(N404="sníž. přenesená",J404,0)</f>
        <v>0</v>
      </c>
      <c r="BI404" s="233">
        <f>IF(N404="nulová",J404,0)</f>
        <v>0</v>
      </c>
      <c r="BJ404" s="18" t="s">
        <v>84</v>
      </c>
      <c r="BK404" s="233">
        <f>ROUND(I404*H404,2)</f>
        <v>0</v>
      </c>
      <c r="BL404" s="18" t="s">
        <v>135</v>
      </c>
      <c r="BM404" s="232" t="s">
        <v>1605</v>
      </c>
    </row>
    <row r="405" s="13" customFormat="1">
      <c r="A405" s="13"/>
      <c r="B405" s="234"/>
      <c r="C405" s="235"/>
      <c r="D405" s="236" t="s">
        <v>137</v>
      </c>
      <c r="E405" s="237" t="s">
        <v>1</v>
      </c>
      <c r="F405" s="238" t="s">
        <v>915</v>
      </c>
      <c r="G405" s="235"/>
      <c r="H405" s="237" t="s">
        <v>1</v>
      </c>
      <c r="I405" s="239"/>
      <c r="J405" s="235"/>
      <c r="K405" s="235"/>
      <c r="L405" s="240"/>
      <c r="M405" s="241"/>
      <c r="N405" s="242"/>
      <c r="O405" s="242"/>
      <c r="P405" s="242"/>
      <c r="Q405" s="242"/>
      <c r="R405" s="242"/>
      <c r="S405" s="242"/>
      <c r="T405" s="243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4" t="s">
        <v>137</v>
      </c>
      <c r="AU405" s="244" t="s">
        <v>86</v>
      </c>
      <c r="AV405" s="13" t="s">
        <v>84</v>
      </c>
      <c r="AW405" s="13" t="s">
        <v>32</v>
      </c>
      <c r="AX405" s="13" t="s">
        <v>76</v>
      </c>
      <c r="AY405" s="244" t="s">
        <v>128</v>
      </c>
    </row>
    <row r="406" s="14" customFormat="1">
      <c r="A406" s="14"/>
      <c r="B406" s="245"/>
      <c r="C406" s="246"/>
      <c r="D406" s="236" t="s">
        <v>137</v>
      </c>
      <c r="E406" s="247" t="s">
        <v>1</v>
      </c>
      <c r="F406" s="248" t="s">
        <v>84</v>
      </c>
      <c r="G406" s="246"/>
      <c r="H406" s="249">
        <v>1</v>
      </c>
      <c r="I406" s="250"/>
      <c r="J406" s="246"/>
      <c r="K406" s="246"/>
      <c r="L406" s="251"/>
      <c r="M406" s="252"/>
      <c r="N406" s="253"/>
      <c r="O406" s="253"/>
      <c r="P406" s="253"/>
      <c r="Q406" s="253"/>
      <c r="R406" s="253"/>
      <c r="S406" s="253"/>
      <c r="T406" s="254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5" t="s">
        <v>137</v>
      </c>
      <c r="AU406" s="255" t="s">
        <v>86</v>
      </c>
      <c r="AV406" s="14" t="s">
        <v>86</v>
      </c>
      <c r="AW406" s="14" t="s">
        <v>32</v>
      </c>
      <c r="AX406" s="14" t="s">
        <v>84</v>
      </c>
      <c r="AY406" s="255" t="s">
        <v>128</v>
      </c>
    </row>
    <row r="407" s="2" customFormat="1" ht="24.15" customHeight="1">
      <c r="A407" s="39"/>
      <c r="B407" s="40"/>
      <c r="C407" s="270" t="s">
        <v>719</v>
      </c>
      <c r="D407" s="270" t="s">
        <v>279</v>
      </c>
      <c r="E407" s="271" t="s">
        <v>917</v>
      </c>
      <c r="F407" s="272" t="s">
        <v>918</v>
      </c>
      <c r="G407" s="273" t="s">
        <v>367</v>
      </c>
      <c r="H407" s="274">
        <v>1</v>
      </c>
      <c r="I407" s="275"/>
      <c r="J407" s="276">
        <f>ROUND(I407*H407,2)</f>
        <v>0</v>
      </c>
      <c r="K407" s="277"/>
      <c r="L407" s="278"/>
      <c r="M407" s="279" t="s">
        <v>1</v>
      </c>
      <c r="N407" s="280" t="s">
        <v>41</v>
      </c>
      <c r="O407" s="92"/>
      <c r="P407" s="230">
        <f>O407*H407</f>
        <v>0</v>
      </c>
      <c r="Q407" s="230">
        <v>0.0012999999999999999</v>
      </c>
      <c r="R407" s="230">
        <f>Q407*H407</f>
        <v>0.0012999999999999999</v>
      </c>
      <c r="S407" s="230">
        <v>0</v>
      </c>
      <c r="T407" s="231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32" t="s">
        <v>175</v>
      </c>
      <c r="AT407" s="232" t="s">
        <v>279</v>
      </c>
      <c r="AU407" s="232" t="s">
        <v>86</v>
      </c>
      <c r="AY407" s="18" t="s">
        <v>128</v>
      </c>
      <c r="BE407" s="233">
        <f>IF(N407="základní",J407,0)</f>
        <v>0</v>
      </c>
      <c r="BF407" s="233">
        <f>IF(N407="snížená",J407,0)</f>
        <v>0</v>
      </c>
      <c r="BG407" s="233">
        <f>IF(N407="zákl. přenesená",J407,0)</f>
        <v>0</v>
      </c>
      <c r="BH407" s="233">
        <f>IF(N407="sníž. přenesená",J407,0)</f>
        <v>0</v>
      </c>
      <c r="BI407" s="233">
        <f>IF(N407="nulová",J407,0)</f>
        <v>0</v>
      </c>
      <c r="BJ407" s="18" t="s">
        <v>84</v>
      </c>
      <c r="BK407" s="233">
        <f>ROUND(I407*H407,2)</f>
        <v>0</v>
      </c>
      <c r="BL407" s="18" t="s">
        <v>135</v>
      </c>
      <c r="BM407" s="232" t="s">
        <v>1606</v>
      </c>
    </row>
    <row r="408" s="13" customFormat="1">
      <c r="A408" s="13"/>
      <c r="B408" s="234"/>
      <c r="C408" s="235"/>
      <c r="D408" s="236" t="s">
        <v>137</v>
      </c>
      <c r="E408" s="237" t="s">
        <v>1</v>
      </c>
      <c r="F408" s="238" t="s">
        <v>1607</v>
      </c>
      <c r="G408" s="235"/>
      <c r="H408" s="237" t="s">
        <v>1</v>
      </c>
      <c r="I408" s="239"/>
      <c r="J408" s="235"/>
      <c r="K408" s="235"/>
      <c r="L408" s="240"/>
      <c r="M408" s="241"/>
      <c r="N408" s="242"/>
      <c r="O408" s="242"/>
      <c r="P408" s="242"/>
      <c r="Q408" s="242"/>
      <c r="R408" s="242"/>
      <c r="S408" s="242"/>
      <c r="T408" s="243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4" t="s">
        <v>137</v>
      </c>
      <c r="AU408" s="244" t="s">
        <v>86</v>
      </c>
      <c r="AV408" s="13" t="s">
        <v>84</v>
      </c>
      <c r="AW408" s="13" t="s">
        <v>32</v>
      </c>
      <c r="AX408" s="13" t="s">
        <v>76</v>
      </c>
      <c r="AY408" s="244" t="s">
        <v>128</v>
      </c>
    </row>
    <row r="409" s="14" customFormat="1">
      <c r="A409" s="14"/>
      <c r="B409" s="245"/>
      <c r="C409" s="246"/>
      <c r="D409" s="236" t="s">
        <v>137</v>
      </c>
      <c r="E409" s="247" t="s">
        <v>1</v>
      </c>
      <c r="F409" s="248" t="s">
        <v>84</v>
      </c>
      <c r="G409" s="246"/>
      <c r="H409" s="249">
        <v>1</v>
      </c>
      <c r="I409" s="250"/>
      <c r="J409" s="246"/>
      <c r="K409" s="246"/>
      <c r="L409" s="251"/>
      <c r="M409" s="252"/>
      <c r="N409" s="253"/>
      <c r="O409" s="253"/>
      <c r="P409" s="253"/>
      <c r="Q409" s="253"/>
      <c r="R409" s="253"/>
      <c r="S409" s="253"/>
      <c r="T409" s="254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5" t="s">
        <v>137</v>
      </c>
      <c r="AU409" s="255" t="s">
        <v>86</v>
      </c>
      <c r="AV409" s="14" t="s">
        <v>86</v>
      </c>
      <c r="AW409" s="14" t="s">
        <v>32</v>
      </c>
      <c r="AX409" s="14" t="s">
        <v>84</v>
      </c>
      <c r="AY409" s="255" t="s">
        <v>128</v>
      </c>
    </row>
    <row r="410" s="2" customFormat="1" ht="24.15" customHeight="1">
      <c r="A410" s="39"/>
      <c r="B410" s="40"/>
      <c r="C410" s="270" t="s">
        <v>726</v>
      </c>
      <c r="D410" s="270" t="s">
        <v>279</v>
      </c>
      <c r="E410" s="271" t="s">
        <v>928</v>
      </c>
      <c r="F410" s="272" t="s">
        <v>929</v>
      </c>
      <c r="G410" s="273" t="s">
        <v>367</v>
      </c>
      <c r="H410" s="274">
        <v>1</v>
      </c>
      <c r="I410" s="275"/>
      <c r="J410" s="276">
        <f>ROUND(I410*H410,2)</f>
        <v>0</v>
      </c>
      <c r="K410" s="277"/>
      <c r="L410" s="278"/>
      <c r="M410" s="279" t="s">
        <v>1</v>
      </c>
      <c r="N410" s="280" t="s">
        <v>41</v>
      </c>
      <c r="O410" s="92"/>
      <c r="P410" s="230">
        <f>O410*H410</f>
        <v>0</v>
      </c>
      <c r="Q410" s="230">
        <v>0.0035000000000000001</v>
      </c>
      <c r="R410" s="230">
        <f>Q410*H410</f>
        <v>0.0035000000000000001</v>
      </c>
      <c r="S410" s="230">
        <v>0</v>
      </c>
      <c r="T410" s="231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32" t="s">
        <v>175</v>
      </c>
      <c r="AT410" s="232" t="s">
        <v>279</v>
      </c>
      <c r="AU410" s="232" t="s">
        <v>86</v>
      </c>
      <c r="AY410" s="18" t="s">
        <v>128</v>
      </c>
      <c r="BE410" s="233">
        <f>IF(N410="základní",J410,0)</f>
        <v>0</v>
      </c>
      <c r="BF410" s="233">
        <f>IF(N410="snížená",J410,0)</f>
        <v>0</v>
      </c>
      <c r="BG410" s="233">
        <f>IF(N410="zákl. přenesená",J410,0)</f>
        <v>0</v>
      </c>
      <c r="BH410" s="233">
        <f>IF(N410="sníž. přenesená",J410,0)</f>
        <v>0</v>
      </c>
      <c r="BI410" s="233">
        <f>IF(N410="nulová",J410,0)</f>
        <v>0</v>
      </c>
      <c r="BJ410" s="18" t="s">
        <v>84</v>
      </c>
      <c r="BK410" s="233">
        <f>ROUND(I410*H410,2)</f>
        <v>0</v>
      </c>
      <c r="BL410" s="18" t="s">
        <v>135</v>
      </c>
      <c r="BM410" s="232" t="s">
        <v>1608</v>
      </c>
    </row>
    <row r="411" s="13" customFormat="1">
      <c r="A411" s="13"/>
      <c r="B411" s="234"/>
      <c r="C411" s="235"/>
      <c r="D411" s="236" t="s">
        <v>137</v>
      </c>
      <c r="E411" s="237" t="s">
        <v>1</v>
      </c>
      <c r="F411" s="238" t="s">
        <v>931</v>
      </c>
      <c r="G411" s="235"/>
      <c r="H411" s="237" t="s">
        <v>1</v>
      </c>
      <c r="I411" s="239"/>
      <c r="J411" s="235"/>
      <c r="K411" s="235"/>
      <c r="L411" s="240"/>
      <c r="M411" s="241"/>
      <c r="N411" s="242"/>
      <c r="O411" s="242"/>
      <c r="P411" s="242"/>
      <c r="Q411" s="242"/>
      <c r="R411" s="242"/>
      <c r="S411" s="242"/>
      <c r="T411" s="243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4" t="s">
        <v>137</v>
      </c>
      <c r="AU411" s="244" t="s">
        <v>86</v>
      </c>
      <c r="AV411" s="13" t="s">
        <v>84</v>
      </c>
      <c r="AW411" s="13" t="s">
        <v>32</v>
      </c>
      <c r="AX411" s="13" t="s">
        <v>76</v>
      </c>
      <c r="AY411" s="244" t="s">
        <v>128</v>
      </c>
    </row>
    <row r="412" s="14" customFormat="1">
      <c r="A412" s="14"/>
      <c r="B412" s="245"/>
      <c r="C412" s="246"/>
      <c r="D412" s="236" t="s">
        <v>137</v>
      </c>
      <c r="E412" s="247" t="s">
        <v>1</v>
      </c>
      <c r="F412" s="248" t="s">
        <v>84</v>
      </c>
      <c r="G412" s="246"/>
      <c r="H412" s="249">
        <v>1</v>
      </c>
      <c r="I412" s="250"/>
      <c r="J412" s="246"/>
      <c r="K412" s="246"/>
      <c r="L412" s="251"/>
      <c r="M412" s="252"/>
      <c r="N412" s="253"/>
      <c r="O412" s="253"/>
      <c r="P412" s="253"/>
      <c r="Q412" s="253"/>
      <c r="R412" s="253"/>
      <c r="S412" s="253"/>
      <c r="T412" s="254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5" t="s">
        <v>137</v>
      </c>
      <c r="AU412" s="255" t="s">
        <v>86</v>
      </c>
      <c r="AV412" s="14" t="s">
        <v>86</v>
      </c>
      <c r="AW412" s="14" t="s">
        <v>32</v>
      </c>
      <c r="AX412" s="14" t="s">
        <v>84</v>
      </c>
      <c r="AY412" s="255" t="s">
        <v>128</v>
      </c>
    </row>
    <row r="413" s="2" customFormat="1" ht="24.15" customHeight="1">
      <c r="A413" s="39"/>
      <c r="B413" s="40"/>
      <c r="C413" s="220" t="s">
        <v>736</v>
      </c>
      <c r="D413" s="220" t="s">
        <v>131</v>
      </c>
      <c r="E413" s="221" t="s">
        <v>954</v>
      </c>
      <c r="F413" s="222" t="s">
        <v>955</v>
      </c>
      <c r="G413" s="223" t="s">
        <v>367</v>
      </c>
      <c r="H413" s="224">
        <v>0.66700000000000004</v>
      </c>
      <c r="I413" s="225"/>
      <c r="J413" s="226">
        <f>ROUND(I413*H413,2)</f>
        <v>0</v>
      </c>
      <c r="K413" s="227"/>
      <c r="L413" s="45"/>
      <c r="M413" s="228" t="s">
        <v>1</v>
      </c>
      <c r="N413" s="229" t="s">
        <v>41</v>
      </c>
      <c r="O413" s="92"/>
      <c r="P413" s="230">
        <f>O413*H413</f>
        <v>0</v>
      </c>
      <c r="Q413" s="230">
        <v>0.10940999999999999</v>
      </c>
      <c r="R413" s="230">
        <f>Q413*H413</f>
        <v>0.072976470000000002</v>
      </c>
      <c r="S413" s="230">
        <v>0</v>
      </c>
      <c r="T413" s="231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32" t="s">
        <v>135</v>
      </c>
      <c r="AT413" s="232" t="s">
        <v>131</v>
      </c>
      <c r="AU413" s="232" t="s">
        <v>86</v>
      </c>
      <c r="AY413" s="18" t="s">
        <v>128</v>
      </c>
      <c r="BE413" s="233">
        <f>IF(N413="základní",J413,0)</f>
        <v>0</v>
      </c>
      <c r="BF413" s="233">
        <f>IF(N413="snížená",J413,0)</f>
        <v>0</v>
      </c>
      <c r="BG413" s="233">
        <f>IF(N413="zákl. přenesená",J413,0)</f>
        <v>0</v>
      </c>
      <c r="BH413" s="233">
        <f>IF(N413="sníž. přenesená",J413,0)</f>
        <v>0</v>
      </c>
      <c r="BI413" s="233">
        <f>IF(N413="nulová",J413,0)</f>
        <v>0</v>
      </c>
      <c r="BJ413" s="18" t="s">
        <v>84</v>
      </c>
      <c r="BK413" s="233">
        <f>ROUND(I413*H413,2)</f>
        <v>0</v>
      </c>
      <c r="BL413" s="18" t="s">
        <v>135</v>
      </c>
      <c r="BM413" s="232" t="s">
        <v>1609</v>
      </c>
    </row>
    <row r="414" s="2" customFormat="1" ht="21.75" customHeight="1">
      <c r="A414" s="39"/>
      <c r="B414" s="40"/>
      <c r="C414" s="270" t="s">
        <v>745</v>
      </c>
      <c r="D414" s="270" t="s">
        <v>279</v>
      </c>
      <c r="E414" s="271" t="s">
        <v>959</v>
      </c>
      <c r="F414" s="272" t="s">
        <v>960</v>
      </c>
      <c r="G414" s="273" t="s">
        <v>367</v>
      </c>
      <c r="H414" s="274">
        <v>0.66700000000000004</v>
      </c>
      <c r="I414" s="275"/>
      <c r="J414" s="276">
        <f>ROUND(I414*H414,2)</f>
        <v>0</v>
      </c>
      <c r="K414" s="277"/>
      <c r="L414" s="278"/>
      <c r="M414" s="279" t="s">
        <v>1</v>
      </c>
      <c r="N414" s="280" t="s">
        <v>41</v>
      </c>
      <c r="O414" s="92"/>
      <c r="P414" s="230">
        <f>O414*H414</f>
        <v>0</v>
      </c>
      <c r="Q414" s="230">
        <v>0.0061000000000000004</v>
      </c>
      <c r="R414" s="230">
        <f>Q414*H414</f>
        <v>0.0040687000000000006</v>
      </c>
      <c r="S414" s="230">
        <v>0</v>
      </c>
      <c r="T414" s="231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32" t="s">
        <v>175</v>
      </c>
      <c r="AT414" s="232" t="s">
        <v>279</v>
      </c>
      <c r="AU414" s="232" t="s">
        <v>86</v>
      </c>
      <c r="AY414" s="18" t="s">
        <v>128</v>
      </c>
      <c r="BE414" s="233">
        <f>IF(N414="základní",J414,0)</f>
        <v>0</v>
      </c>
      <c r="BF414" s="233">
        <f>IF(N414="snížená",J414,0)</f>
        <v>0</v>
      </c>
      <c r="BG414" s="233">
        <f>IF(N414="zákl. přenesená",J414,0)</f>
        <v>0</v>
      </c>
      <c r="BH414" s="233">
        <f>IF(N414="sníž. přenesená",J414,0)</f>
        <v>0</v>
      </c>
      <c r="BI414" s="233">
        <f>IF(N414="nulová",J414,0)</f>
        <v>0</v>
      </c>
      <c r="BJ414" s="18" t="s">
        <v>84</v>
      </c>
      <c r="BK414" s="233">
        <f>ROUND(I414*H414,2)</f>
        <v>0</v>
      </c>
      <c r="BL414" s="18" t="s">
        <v>135</v>
      </c>
      <c r="BM414" s="232" t="s">
        <v>1610</v>
      </c>
    </row>
    <row r="415" s="2" customFormat="1" ht="16.5" customHeight="1">
      <c r="A415" s="39"/>
      <c r="B415" s="40"/>
      <c r="C415" s="270" t="s">
        <v>751</v>
      </c>
      <c r="D415" s="270" t="s">
        <v>279</v>
      </c>
      <c r="E415" s="271" t="s">
        <v>963</v>
      </c>
      <c r="F415" s="272" t="s">
        <v>964</v>
      </c>
      <c r="G415" s="273" t="s">
        <v>367</v>
      </c>
      <c r="H415" s="274">
        <v>0.66700000000000004</v>
      </c>
      <c r="I415" s="275"/>
      <c r="J415" s="276">
        <f>ROUND(I415*H415,2)</f>
        <v>0</v>
      </c>
      <c r="K415" s="277"/>
      <c r="L415" s="278"/>
      <c r="M415" s="279" t="s">
        <v>1</v>
      </c>
      <c r="N415" s="280" t="s">
        <v>41</v>
      </c>
      <c r="O415" s="92"/>
      <c r="P415" s="230">
        <f>O415*H415</f>
        <v>0</v>
      </c>
      <c r="Q415" s="230">
        <v>0.0030000000000000001</v>
      </c>
      <c r="R415" s="230">
        <f>Q415*H415</f>
        <v>0.0020010000000000002</v>
      </c>
      <c r="S415" s="230">
        <v>0</v>
      </c>
      <c r="T415" s="231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32" t="s">
        <v>175</v>
      </c>
      <c r="AT415" s="232" t="s">
        <v>279</v>
      </c>
      <c r="AU415" s="232" t="s">
        <v>86</v>
      </c>
      <c r="AY415" s="18" t="s">
        <v>128</v>
      </c>
      <c r="BE415" s="233">
        <f>IF(N415="základní",J415,0)</f>
        <v>0</v>
      </c>
      <c r="BF415" s="233">
        <f>IF(N415="snížená",J415,0)</f>
        <v>0</v>
      </c>
      <c r="BG415" s="233">
        <f>IF(N415="zákl. přenesená",J415,0)</f>
        <v>0</v>
      </c>
      <c r="BH415" s="233">
        <f>IF(N415="sníž. přenesená",J415,0)</f>
        <v>0</v>
      </c>
      <c r="BI415" s="233">
        <f>IF(N415="nulová",J415,0)</f>
        <v>0</v>
      </c>
      <c r="BJ415" s="18" t="s">
        <v>84</v>
      </c>
      <c r="BK415" s="233">
        <f>ROUND(I415*H415,2)</f>
        <v>0</v>
      </c>
      <c r="BL415" s="18" t="s">
        <v>135</v>
      </c>
      <c r="BM415" s="232" t="s">
        <v>1611</v>
      </c>
    </row>
    <row r="416" s="2" customFormat="1" ht="21.75" customHeight="1">
      <c r="A416" s="39"/>
      <c r="B416" s="40"/>
      <c r="C416" s="270" t="s">
        <v>756</v>
      </c>
      <c r="D416" s="270" t="s">
        <v>279</v>
      </c>
      <c r="E416" s="271" t="s">
        <v>967</v>
      </c>
      <c r="F416" s="272" t="s">
        <v>968</v>
      </c>
      <c r="G416" s="273" t="s">
        <v>367</v>
      </c>
      <c r="H416" s="274">
        <v>1</v>
      </c>
      <c r="I416" s="275"/>
      <c r="J416" s="276">
        <f>ROUND(I416*H416,2)</f>
        <v>0</v>
      </c>
      <c r="K416" s="277"/>
      <c r="L416" s="278"/>
      <c r="M416" s="279" t="s">
        <v>1</v>
      </c>
      <c r="N416" s="280" t="s">
        <v>41</v>
      </c>
      <c r="O416" s="92"/>
      <c r="P416" s="230">
        <f>O416*H416</f>
        <v>0</v>
      </c>
      <c r="Q416" s="230">
        <v>0.00035</v>
      </c>
      <c r="R416" s="230">
        <f>Q416*H416</f>
        <v>0.00035</v>
      </c>
      <c r="S416" s="230">
        <v>0</v>
      </c>
      <c r="T416" s="231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32" t="s">
        <v>175</v>
      </c>
      <c r="AT416" s="232" t="s">
        <v>279</v>
      </c>
      <c r="AU416" s="232" t="s">
        <v>86</v>
      </c>
      <c r="AY416" s="18" t="s">
        <v>128</v>
      </c>
      <c r="BE416" s="233">
        <f>IF(N416="základní",J416,0)</f>
        <v>0</v>
      </c>
      <c r="BF416" s="233">
        <f>IF(N416="snížená",J416,0)</f>
        <v>0</v>
      </c>
      <c r="BG416" s="233">
        <f>IF(N416="zákl. přenesená",J416,0)</f>
        <v>0</v>
      </c>
      <c r="BH416" s="233">
        <f>IF(N416="sníž. přenesená",J416,0)</f>
        <v>0</v>
      </c>
      <c r="BI416" s="233">
        <f>IF(N416="nulová",J416,0)</f>
        <v>0</v>
      </c>
      <c r="BJ416" s="18" t="s">
        <v>84</v>
      </c>
      <c r="BK416" s="233">
        <f>ROUND(I416*H416,2)</f>
        <v>0</v>
      </c>
      <c r="BL416" s="18" t="s">
        <v>135</v>
      </c>
      <c r="BM416" s="232" t="s">
        <v>1612</v>
      </c>
    </row>
    <row r="417" s="2" customFormat="1" ht="16.5" customHeight="1">
      <c r="A417" s="39"/>
      <c r="B417" s="40"/>
      <c r="C417" s="270" t="s">
        <v>468</v>
      </c>
      <c r="D417" s="270" t="s">
        <v>279</v>
      </c>
      <c r="E417" s="271" t="s">
        <v>971</v>
      </c>
      <c r="F417" s="272" t="s">
        <v>972</v>
      </c>
      <c r="G417" s="273" t="s">
        <v>367</v>
      </c>
      <c r="H417" s="274">
        <v>2</v>
      </c>
      <c r="I417" s="275"/>
      <c r="J417" s="276">
        <f>ROUND(I417*H417,2)</f>
        <v>0</v>
      </c>
      <c r="K417" s="277"/>
      <c r="L417" s="278"/>
      <c r="M417" s="279" t="s">
        <v>1</v>
      </c>
      <c r="N417" s="280" t="s">
        <v>41</v>
      </c>
      <c r="O417" s="92"/>
      <c r="P417" s="230">
        <f>O417*H417</f>
        <v>0</v>
      </c>
      <c r="Q417" s="230">
        <v>0.00010000000000000001</v>
      </c>
      <c r="R417" s="230">
        <f>Q417*H417</f>
        <v>0.00020000000000000001</v>
      </c>
      <c r="S417" s="230">
        <v>0</v>
      </c>
      <c r="T417" s="231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32" t="s">
        <v>175</v>
      </c>
      <c r="AT417" s="232" t="s">
        <v>279</v>
      </c>
      <c r="AU417" s="232" t="s">
        <v>86</v>
      </c>
      <c r="AY417" s="18" t="s">
        <v>128</v>
      </c>
      <c r="BE417" s="233">
        <f>IF(N417="základní",J417,0)</f>
        <v>0</v>
      </c>
      <c r="BF417" s="233">
        <f>IF(N417="snížená",J417,0)</f>
        <v>0</v>
      </c>
      <c r="BG417" s="233">
        <f>IF(N417="zákl. přenesená",J417,0)</f>
        <v>0</v>
      </c>
      <c r="BH417" s="233">
        <f>IF(N417="sníž. přenesená",J417,0)</f>
        <v>0</v>
      </c>
      <c r="BI417" s="233">
        <f>IF(N417="nulová",J417,0)</f>
        <v>0</v>
      </c>
      <c r="BJ417" s="18" t="s">
        <v>84</v>
      </c>
      <c r="BK417" s="233">
        <f>ROUND(I417*H417,2)</f>
        <v>0</v>
      </c>
      <c r="BL417" s="18" t="s">
        <v>135</v>
      </c>
      <c r="BM417" s="232" t="s">
        <v>1613</v>
      </c>
    </row>
    <row r="418" s="14" customFormat="1">
      <c r="A418" s="14"/>
      <c r="B418" s="245"/>
      <c r="C418" s="246"/>
      <c r="D418" s="236" t="s">
        <v>137</v>
      </c>
      <c r="E418" s="247" t="s">
        <v>1</v>
      </c>
      <c r="F418" s="248" t="s">
        <v>86</v>
      </c>
      <c r="G418" s="246"/>
      <c r="H418" s="249">
        <v>2</v>
      </c>
      <c r="I418" s="250"/>
      <c r="J418" s="246"/>
      <c r="K418" s="246"/>
      <c r="L418" s="251"/>
      <c r="M418" s="252"/>
      <c r="N418" s="253"/>
      <c r="O418" s="253"/>
      <c r="P418" s="253"/>
      <c r="Q418" s="253"/>
      <c r="R418" s="253"/>
      <c r="S418" s="253"/>
      <c r="T418" s="254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55" t="s">
        <v>137</v>
      </c>
      <c r="AU418" s="255" t="s">
        <v>86</v>
      </c>
      <c r="AV418" s="14" t="s">
        <v>86</v>
      </c>
      <c r="AW418" s="14" t="s">
        <v>32</v>
      </c>
      <c r="AX418" s="14" t="s">
        <v>84</v>
      </c>
      <c r="AY418" s="255" t="s">
        <v>128</v>
      </c>
    </row>
    <row r="419" s="2" customFormat="1" ht="49.05" customHeight="1">
      <c r="A419" s="39"/>
      <c r="B419" s="40"/>
      <c r="C419" s="220" t="s">
        <v>763</v>
      </c>
      <c r="D419" s="220" t="s">
        <v>131</v>
      </c>
      <c r="E419" s="221" t="s">
        <v>996</v>
      </c>
      <c r="F419" s="222" t="s">
        <v>997</v>
      </c>
      <c r="G419" s="223" t="s">
        <v>449</v>
      </c>
      <c r="H419" s="224">
        <v>189</v>
      </c>
      <c r="I419" s="225"/>
      <c r="J419" s="226">
        <f>ROUND(I419*H419,2)</f>
        <v>0</v>
      </c>
      <c r="K419" s="227"/>
      <c r="L419" s="45"/>
      <c r="M419" s="228" t="s">
        <v>1</v>
      </c>
      <c r="N419" s="229" t="s">
        <v>41</v>
      </c>
      <c r="O419" s="92"/>
      <c r="P419" s="230">
        <f>O419*H419</f>
        <v>0</v>
      </c>
      <c r="Q419" s="230">
        <v>0.15540000000000001</v>
      </c>
      <c r="R419" s="230">
        <f>Q419*H419</f>
        <v>29.370600000000003</v>
      </c>
      <c r="S419" s="230">
        <v>0</v>
      </c>
      <c r="T419" s="231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32" t="s">
        <v>135</v>
      </c>
      <c r="AT419" s="232" t="s">
        <v>131</v>
      </c>
      <c r="AU419" s="232" t="s">
        <v>86</v>
      </c>
      <c r="AY419" s="18" t="s">
        <v>128</v>
      </c>
      <c r="BE419" s="233">
        <f>IF(N419="základní",J419,0)</f>
        <v>0</v>
      </c>
      <c r="BF419" s="233">
        <f>IF(N419="snížená",J419,0)</f>
        <v>0</v>
      </c>
      <c r="BG419" s="233">
        <f>IF(N419="zákl. přenesená",J419,0)</f>
        <v>0</v>
      </c>
      <c r="BH419" s="233">
        <f>IF(N419="sníž. přenesená",J419,0)</f>
        <v>0</v>
      </c>
      <c r="BI419" s="233">
        <f>IF(N419="nulová",J419,0)</f>
        <v>0</v>
      </c>
      <c r="BJ419" s="18" t="s">
        <v>84</v>
      </c>
      <c r="BK419" s="233">
        <f>ROUND(I419*H419,2)</f>
        <v>0</v>
      </c>
      <c r="BL419" s="18" t="s">
        <v>135</v>
      </c>
      <c r="BM419" s="232" t="s">
        <v>1614</v>
      </c>
    </row>
    <row r="420" s="13" customFormat="1">
      <c r="A420" s="13"/>
      <c r="B420" s="234"/>
      <c r="C420" s="235"/>
      <c r="D420" s="236" t="s">
        <v>137</v>
      </c>
      <c r="E420" s="237" t="s">
        <v>1</v>
      </c>
      <c r="F420" s="238" t="s">
        <v>1387</v>
      </c>
      <c r="G420" s="235"/>
      <c r="H420" s="237" t="s">
        <v>1</v>
      </c>
      <c r="I420" s="239"/>
      <c r="J420" s="235"/>
      <c r="K420" s="235"/>
      <c r="L420" s="240"/>
      <c r="M420" s="241"/>
      <c r="N420" s="242"/>
      <c r="O420" s="242"/>
      <c r="P420" s="242"/>
      <c r="Q420" s="242"/>
      <c r="R420" s="242"/>
      <c r="S420" s="242"/>
      <c r="T420" s="243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4" t="s">
        <v>137</v>
      </c>
      <c r="AU420" s="244" t="s">
        <v>86</v>
      </c>
      <c r="AV420" s="13" t="s">
        <v>84</v>
      </c>
      <c r="AW420" s="13" t="s">
        <v>32</v>
      </c>
      <c r="AX420" s="13" t="s">
        <v>76</v>
      </c>
      <c r="AY420" s="244" t="s">
        <v>128</v>
      </c>
    </row>
    <row r="421" s="14" customFormat="1">
      <c r="A421" s="14"/>
      <c r="B421" s="245"/>
      <c r="C421" s="246"/>
      <c r="D421" s="236" t="s">
        <v>137</v>
      </c>
      <c r="E421" s="247" t="s">
        <v>1</v>
      </c>
      <c r="F421" s="248" t="s">
        <v>1615</v>
      </c>
      <c r="G421" s="246"/>
      <c r="H421" s="249">
        <v>61</v>
      </c>
      <c r="I421" s="250"/>
      <c r="J421" s="246"/>
      <c r="K421" s="246"/>
      <c r="L421" s="251"/>
      <c r="M421" s="252"/>
      <c r="N421" s="253"/>
      <c r="O421" s="253"/>
      <c r="P421" s="253"/>
      <c r="Q421" s="253"/>
      <c r="R421" s="253"/>
      <c r="S421" s="253"/>
      <c r="T421" s="254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5" t="s">
        <v>137</v>
      </c>
      <c r="AU421" s="255" t="s">
        <v>86</v>
      </c>
      <c r="AV421" s="14" t="s">
        <v>86</v>
      </c>
      <c r="AW421" s="14" t="s">
        <v>32</v>
      </c>
      <c r="AX421" s="14" t="s">
        <v>76</v>
      </c>
      <c r="AY421" s="255" t="s">
        <v>128</v>
      </c>
    </row>
    <row r="422" s="13" customFormat="1">
      <c r="A422" s="13"/>
      <c r="B422" s="234"/>
      <c r="C422" s="235"/>
      <c r="D422" s="236" t="s">
        <v>137</v>
      </c>
      <c r="E422" s="237" t="s">
        <v>1</v>
      </c>
      <c r="F422" s="238" t="s">
        <v>1389</v>
      </c>
      <c r="G422" s="235"/>
      <c r="H422" s="237" t="s">
        <v>1</v>
      </c>
      <c r="I422" s="239"/>
      <c r="J422" s="235"/>
      <c r="K422" s="235"/>
      <c r="L422" s="240"/>
      <c r="M422" s="241"/>
      <c r="N422" s="242"/>
      <c r="O422" s="242"/>
      <c r="P422" s="242"/>
      <c r="Q422" s="242"/>
      <c r="R422" s="242"/>
      <c r="S422" s="242"/>
      <c r="T422" s="243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4" t="s">
        <v>137</v>
      </c>
      <c r="AU422" s="244" t="s">
        <v>86</v>
      </c>
      <c r="AV422" s="13" t="s">
        <v>84</v>
      </c>
      <c r="AW422" s="13" t="s">
        <v>32</v>
      </c>
      <c r="AX422" s="13" t="s">
        <v>76</v>
      </c>
      <c r="AY422" s="244" t="s">
        <v>128</v>
      </c>
    </row>
    <row r="423" s="14" customFormat="1">
      <c r="A423" s="14"/>
      <c r="B423" s="245"/>
      <c r="C423" s="246"/>
      <c r="D423" s="236" t="s">
        <v>137</v>
      </c>
      <c r="E423" s="247" t="s">
        <v>1</v>
      </c>
      <c r="F423" s="248" t="s">
        <v>400</v>
      </c>
      <c r="G423" s="246"/>
      <c r="H423" s="249">
        <v>30</v>
      </c>
      <c r="I423" s="250"/>
      <c r="J423" s="246"/>
      <c r="K423" s="246"/>
      <c r="L423" s="251"/>
      <c r="M423" s="252"/>
      <c r="N423" s="253"/>
      <c r="O423" s="253"/>
      <c r="P423" s="253"/>
      <c r="Q423" s="253"/>
      <c r="R423" s="253"/>
      <c r="S423" s="253"/>
      <c r="T423" s="254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5" t="s">
        <v>137</v>
      </c>
      <c r="AU423" s="255" t="s">
        <v>86</v>
      </c>
      <c r="AV423" s="14" t="s">
        <v>86</v>
      </c>
      <c r="AW423" s="14" t="s">
        <v>32</v>
      </c>
      <c r="AX423" s="14" t="s">
        <v>76</v>
      </c>
      <c r="AY423" s="255" t="s">
        <v>128</v>
      </c>
    </row>
    <row r="424" s="13" customFormat="1">
      <c r="A424" s="13"/>
      <c r="B424" s="234"/>
      <c r="C424" s="235"/>
      <c r="D424" s="236" t="s">
        <v>137</v>
      </c>
      <c r="E424" s="237" t="s">
        <v>1</v>
      </c>
      <c r="F424" s="238" t="s">
        <v>1000</v>
      </c>
      <c r="G424" s="235"/>
      <c r="H424" s="237" t="s">
        <v>1</v>
      </c>
      <c r="I424" s="239"/>
      <c r="J424" s="235"/>
      <c r="K424" s="235"/>
      <c r="L424" s="240"/>
      <c r="M424" s="241"/>
      <c r="N424" s="242"/>
      <c r="O424" s="242"/>
      <c r="P424" s="242"/>
      <c r="Q424" s="242"/>
      <c r="R424" s="242"/>
      <c r="S424" s="242"/>
      <c r="T424" s="243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4" t="s">
        <v>137</v>
      </c>
      <c r="AU424" s="244" t="s">
        <v>86</v>
      </c>
      <c r="AV424" s="13" t="s">
        <v>84</v>
      </c>
      <c r="AW424" s="13" t="s">
        <v>32</v>
      </c>
      <c r="AX424" s="13" t="s">
        <v>76</v>
      </c>
      <c r="AY424" s="244" t="s">
        <v>128</v>
      </c>
    </row>
    <row r="425" s="14" customFormat="1">
      <c r="A425" s="14"/>
      <c r="B425" s="245"/>
      <c r="C425" s="246"/>
      <c r="D425" s="236" t="s">
        <v>137</v>
      </c>
      <c r="E425" s="247" t="s">
        <v>1</v>
      </c>
      <c r="F425" s="248" t="s">
        <v>719</v>
      </c>
      <c r="G425" s="246"/>
      <c r="H425" s="249">
        <v>94</v>
      </c>
      <c r="I425" s="250"/>
      <c r="J425" s="246"/>
      <c r="K425" s="246"/>
      <c r="L425" s="251"/>
      <c r="M425" s="252"/>
      <c r="N425" s="253"/>
      <c r="O425" s="253"/>
      <c r="P425" s="253"/>
      <c r="Q425" s="253"/>
      <c r="R425" s="253"/>
      <c r="S425" s="253"/>
      <c r="T425" s="254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5" t="s">
        <v>137</v>
      </c>
      <c r="AU425" s="255" t="s">
        <v>86</v>
      </c>
      <c r="AV425" s="14" t="s">
        <v>86</v>
      </c>
      <c r="AW425" s="14" t="s">
        <v>32</v>
      </c>
      <c r="AX425" s="14" t="s">
        <v>76</v>
      </c>
      <c r="AY425" s="255" t="s">
        <v>128</v>
      </c>
    </row>
    <row r="426" s="13" customFormat="1">
      <c r="A426" s="13"/>
      <c r="B426" s="234"/>
      <c r="C426" s="235"/>
      <c r="D426" s="236" t="s">
        <v>137</v>
      </c>
      <c r="E426" s="237" t="s">
        <v>1</v>
      </c>
      <c r="F426" s="238" t="s">
        <v>1003</v>
      </c>
      <c r="G426" s="235"/>
      <c r="H426" s="237" t="s">
        <v>1</v>
      </c>
      <c r="I426" s="239"/>
      <c r="J426" s="235"/>
      <c r="K426" s="235"/>
      <c r="L426" s="240"/>
      <c r="M426" s="241"/>
      <c r="N426" s="242"/>
      <c r="O426" s="242"/>
      <c r="P426" s="242"/>
      <c r="Q426" s="242"/>
      <c r="R426" s="242"/>
      <c r="S426" s="242"/>
      <c r="T426" s="243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4" t="s">
        <v>137</v>
      </c>
      <c r="AU426" s="244" t="s">
        <v>86</v>
      </c>
      <c r="AV426" s="13" t="s">
        <v>84</v>
      </c>
      <c r="AW426" s="13" t="s">
        <v>32</v>
      </c>
      <c r="AX426" s="13" t="s">
        <v>76</v>
      </c>
      <c r="AY426" s="244" t="s">
        <v>128</v>
      </c>
    </row>
    <row r="427" s="14" customFormat="1">
      <c r="A427" s="14"/>
      <c r="B427" s="245"/>
      <c r="C427" s="246"/>
      <c r="D427" s="236" t="s">
        <v>137</v>
      </c>
      <c r="E427" s="247" t="s">
        <v>1</v>
      </c>
      <c r="F427" s="248" t="s">
        <v>1540</v>
      </c>
      <c r="G427" s="246"/>
      <c r="H427" s="249">
        <v>4</v>
      </c>
      <c r="I427" s="250"/>
      <c r="J427" s="246"/>
      <c r="K427" s="246"/>
      <c r="L427" s="251"/>
      <c r="M427" s="252"/>
      <c r="N427" s="253"/>
      <c r="O427" s="253"/>
      <c r="P427" s="253"/>
      <c r="Q427" s="253"/>
      <c r="R427" s="253"/>
      <c r="S427" s="253"/>
      <c r="T427" s="254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5" t="s">
        <v>137</v>
      </c>
      <c r="AU427" s="255" t="s">
        <v>86</v>
      </c>
      <c r="AV427" s="14" t="s">
        <v>86</v>
      </c>
      <c r="AW427" s="14" t="s">
        <v>32</v>
      </c>
      <c r="AX427" s="14" t="s">
        <v>76</v>
      </c>
      <c r="AY427" s="255" t="s">
        <v>128</v>
      </c>
    </row>
    <row r="428" s="15" customFormat="1">
      <c r="A428" s="15"/>
      <c r="B428" s="256"/>
      <c r="C428" s="257"/>
      <c r="D428" s="236" t="s">
        <v>137</v>
      </c>
      <c r="E428" s="258" t="s">
        <v>1</v>
      </c>
      <c r="F428" s="259" t="s">
        <v>140</v>
      </c>
      <c r="G428" s="257"/>
      <c r="H428" s="260">
        <v>189</v>
      </c>
      <c r="I428" s="261"/>
      <c r="J428" s="257"/>
      <c r="K428" s="257"/>
      <c r="L428" s="262"/>
      <c r="M428" s="263"/>
      <c r="N428" s="264"/>
      <c r="O428" s="264"/>
      <c r="P428" s="264"/>
      <c r="Q428" s="264"/>
      <c r="R428" s="264"/>
      <c r="S428" s="264"/>
      <c r="T428" s="265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T428" s="266" t="s">
        <v>137</v>
      </c>
      <c r="AU428" s="266" t="s">
        <v>86</v>
      </c>
      <c r="AV428" s="15" t="s">
        <v>135</v>
      </c>
      <c r="AW428" s="15" t="s">
        <v>32</v>
      </c>
      <c r="AX428" s="15" t="s">
        <v>84</v>
      </c>
      <c r="AY428" s="266" t="s">
        <v>128</v>
      </c>
    </row>
    <row r="429" s="2" customFormat="1" ht="16.5" customHeight="1">
      <c r="A429" s="39"/>
      <c r="B429" s="40"/>
      <c r="C429" s="270" t="s">
        <v>767</v>
      </c>
      <c r="D429" s="270" t="s">
        <v>279</v>
      </c>
      <c r="E429" s="271" t="s">
        <v>1005</v>
      </c>
      <c r="F429" s="272" t="s">
        <v>1006</v>
      </c>
      <c r="G429" s="273" t="s">
        <v>449</v>
      </c>
      <c r="H429" s="274">
        <v>92.364999999999995</v>
      </c>
      <c r="I429" s="275"/>
      <c r="J429" s="276">
        <f>ROUND(I429*H429,2)</f>
        <v>0</v>
      </c>
      <c r="K429" s="277"/>
      <c r="L429" s="278"/>
      <c r="M429" s="279" t="s">
        <v>1</v>
      </c>
      <c r="N429" s="280" t="s">
        <v>41</v>
      </c>
      <c r="O429" s="92"/>
      <c r="P429" s="230">
        <f>O429*H429</f>
        <v>0</v>
      </c>
      <c r="Q429" s="230">
        <v>0.081000000000000003</v>
      </c>
      <c r="R429" s="230">
        <f>Q429*H429</f>
        <v>7.4815649999999998</v>
      </c>
      <c r="S429" s="230">
        <v>0</v>
      </c>
      <c r="T429" s="231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32" t="s">
        <v>175</v>
      </c>
      <c r="AT429" s="232" t="s">
        <v>279</v>
      </c>
      <c r="AU429" s="232" t="s">
        <v>86</v>
      </c>
      <c r="AY429" s="18" t="s">
        <v>128</v>
      </c>
      <c r="BE429" s="233">
        <f>IF(N429="základní",J429,0)</f>
        <v>0</v>
      </c>
      <c r="BF429" s="233">
        <f>IF(N429="snížená",J429,0)</f>
        <v>0</v>
      </c>
      <c r="BG429" s="233">
        <f>IF(N429="zákl. přenesená",J429,0)</f>
        <v>0</v>
      </c>
      <c r="BH429" s="233">
        <f>IF(N429="sníž. přenesená",J429,0)</f>
        <v>0</v>
      </c>
      <c r="BI429" s="233">
        <f>IF(N429="nulová",J429,0)</f>
        <v>0</v>
      </c>
      <c r="BJ429" s="18" t="s">
        <v>84</v>
      </c>
      <c r="BK429" s="233">
        <f>ROUND(I429*H429,2)</f>
        <v>0</v>
      </c>
      <c r="BL429" s="18" t="s">
        <v>135</v>
      </c>
      <c r="BM429" s="232" t="s">
        <v>1616</v>
      </c>
    </row>
    <row r="430" s="14" customFormat="1">
      <c r="A430" s="14"/>
      <c r="B430" s="245"/>
      <c r="C430" s="246"/>
      <c r="D430" s="236" t="s">
        <v>137</v>
      </c>
      <c r="E430" s="247" t="s">
        <v>1</v>
      </c>
      <c r="F430" s="248" t="s">
        <v>1617</v>
      </c>
      <c r="G430" s="246"/>
      <c r="H430" s="249">
        <v>91</v>
      </c>
      <c r="I430" s="250"/>
      <c r="J430" s="246"/>
      <c r="K430" s="246"/>
      <c r="L430" s="251"/>
      <c r="M430" s="252"/>
      <c r="N430" s="253"/>
      <c r="O430" s="253"/>
      <c r="P430" s="253"/>
      <c r="Q430" s="253"/>
      <c r="R430" s="253"/>
      <c r="S430" s="253"/>
      <c r="T430" s="254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5" t="s">
        <v>137</v>
      </c>
      <c r="AU430" s="255" t="s">
        <v>86</v>
      </c>
      <c r="AV430" s="14" t="s">
        <v>86</v>
      </c>
      <c r="AW430" s="14" t="s">
        <v>32</v>
      </c>
      <c r="AX430" s="14" t="s">
        <v>84</v>
      </c>
      <c r="AY430" s="255" t="s">
        <v>128</v>
      </c>
    </row>
    <row r="431" s="14" customFormat="1">
      <c r="A431" s="14"/>
      <c r="B431" s="245"/>
      <c r="C431" s="246"/>
      <c r="D431" s="236" t="s">
        <v>137</v>
      </c>
      <c r="E431" s="246"/>
      <c r="F431" s="248" t="s">
        <v>1618</v>
      </c>
      <c r="G431" s="246"/>
      <c r="H431" s="249">
        <v>92.364999999999995</v>
      </c>
      <c r="I431" s="250"/>
      <c r="J431" s="246"/>
      <c r="K431" s="246"/>
      <c r="L431" s="251"/>
      <c r="M431" s="252"/>
      <c r="N431" s="253"/>
      <c r="O431" s="253"/>
      <c r="P431" s="253"/>
      <c r="Q431" s="253"/>
      <c r="R431" s="253"/>
      <c r="S431" s="253"/>
      <c r="T431" s="254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5" t="s">
        <v>137</v>
      </c>
      <c r="AU431" s="255" t="s">
        <v>86</v>
      </c>
      <c r="AV431" s="14" t="s">
        <v>86</v>
      </c>
      <c r="AW431" s="14" t="s">
        <v>4</v>
      </c>
      <c r="AX431" s="14" t="s">
        <v>84</v>
      </c>
      <c r="AY431" s="255" t="s">
        <v>128</v>
      </c>
    </row>
    <row r="432" s="2" customFormat="1" ht="21.75" customHeight="1">
      <c r="A432" s="39"/>
      <c r="B432" s="40"/>
      <c r="C432" s="270" t="s">
        <v>771</v>
      </c>
      <c r="D432" s="270" t="s">
        <v>279</v>
      </c>
      <c r="E432" s="271" t="s">
        <v>1010</v>
      </c>
      <c r="F432" s="272" t="s">
        <v>1011</v>
      </c>
      <c r="G432" s="273" t="s">
        <v>449</v>
      </c>
      <c r="H432" s="274">
        <v>95.409999999999997</v>
      </c>
      <c r="I432" s="275"/>
      <c r="J432" s="276">
        <f>ROUND(I432*H432,2)</f>
        <v>0</v>
      </c>
      <c r="K432" s="277"/>
      <c r="L432" s="278"/>
      <c r="M432" s="279" t="s">
        <v>1</v>
      </c>
      <c r="N432" s="280" t="s">
        <v>41</v>
      </c>
      <c r="O432" s="92"/>
      <c r="P432" s="230">
        <f>O432*H432</f>
        <v>0</v>
      </c>
      <c r="Q432" s="230">
        <v>0.048300000000000003</v>
      </c>
      <c r="R432" s="230">
        <f>Q432*H432</f>
        <v>4.6083030000000003</v>
      </c>
      <c r="S432" s="230">
        <v>0</v>
      </c>
      <c r="T432" s="231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32" t="s">
        <v>175</v>
      </c>
      <c r="AT432" s="232" t="s">
        <v>279</v>
      </c>
      <c r="AU432" s="232" t="s">
        <v>86</v>
      </c>
      <c r="AY432" s="18" t="s">
        <v>128</v>
      </c>
      <c r="BE432" s="233">
        <f>IF(N432="základní",J432,0)</f>
        <v>0</v>
      </c>
      <c r="BF432" s="233">
        <f>IF(N432="snížená",J432,0)</f>
        <v>0</v>
      </c>
      <c r="BG432" s="233">
        <f>IF(N432="zákl. přenesená",J432,0)</f>
        <v>0</v>
      </c>
      <c r="BH432" s="233">
        <f>IF(N432="sníž. přenesená",J432,0)</f>
        <v>0</v>
      </c>
      <c r="BI432" s="233">
        <f>IF(N432="nulová",J432,0)</f>
        <v>0</v>
      </c>
      <c r="BJ432" s="18" t="s">
        <v>84</v>
      </c>
      <c r="BK432" s="233">
        <f>ROUND(I432*H432,2)</f>
        <v>0</v>
      </c>
      <c r="BL432" s="18" t="s">
        <v>135</v>
      </c>
      <c r="BM432" s="232" t="s">
        <v>1619</v>
      </c>
    </row>
    <row r="433" s="14" customFormat="1">
      <c r="A433" s="14"/>
      <c r="B433" s="245"/>
      <c r="C433" s="246"/>
      <c r="D433" s="236" t="s">
        <v>137</v>
      </c>
      <c r="E433" s="247" t="s">
        <v>1</v>
      </c>
      <c r="F433" s="248" t="s">
        <v>719</v>
      </c>
      <c r="G433" s="246"/>
      <c r="H433" s="249">
        <v>94</v>
      </c>
      <c r="I433" s="250"/>
      <c r="J433" s="246"/>
      <c r="K433" s="246"/>
      <c r="L433" s="251"/>
      <c r="M433" s="252"/>
      <c r="N433" s="253"/>
      <c r="O433" s="253"/>
      <c r="P433" s="253"/>
      <c r="Q433" s="253"/>
      <c r="R433" s="253"/>
      <c r="S433" s="253"/>
      <c r="T433" s="254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5" t="s">
        <v>137</v>
      </c>
      <c r="AU433" s="255" t="s">
        <v>86</v>
      </c>
      <c r="AV433" s="14" t="s">
        <v>86</v>
      </c>
      <c r="AW433" s="14" t="s">
        <v>32</v>
      </c>
      <c r="AX433" s="14" t="s">
        <v>84</v>
      </c>
      <c r="AY433" s="255" t="s">
        <v>128</v>
      </c>
    </row>
    <row r="434" s="14" customFormat="1">
      <c r="A434" s="14"/>
      <c r="B434" s="245"/>
      <c r="C434" s="246"/>
      <c r="D434" s="236" t="s">
        <v>137</v>
      </c>
      <c r="E434" s="246"/>
      <c r="F434" s="248" t="s">
        <v>1620</v>
      </c>
      <c r="G434" s="246"/>
      <c r="H434" s="249">
        <v>95.409999999999997</v>
      </c>
      <c r="I434" s="250"/>
      <c r="J434" s="246"/>
      <c r="K434" s="246"/>
      <c r="L434" s="251"/>
      <c r="M434" s="252"/>
      <c r="N434" s="253"/>
      <c r="O434" s="253"/>
      <c r="P434" s="253"/>
      <c r="Q434" s="253"/>
      <c r="R434" s="253"/>
      <c r="S434" s="253"/>
      <c r="T434" s="254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5" t="s">
        <v>137</v>
      </c>
      <c r="AU434" s="255" t="s">
        <v>86</v>
      </c>
      <c r="AV434" s="14" t="s">
        <v>86</v>
      </c>
      <c r="AW434" s="14" t="s">
        <v>4</v>
      </c>
      <c r="AX434" s="14" t="s">
        <v>84</v>
      </c>
      <c r="AY434" s="255" t="s">
        <v>128</v>
      </c>
    </row>
    <row r="435" s="2" customFormat="1" ht="24.15" customHeight="1">
      <c r="A435" s="39"/>
      <c r="B435" s="40"/>
      <c r="C435" s="270" t="s">
        <v>652</v>
      </c>
      <c r="D435" s="270" t="s">
        <v>279</v>
      </c>
      <c r="E435" s="271" t="s">
        <v>1016</v>
      </c>
      <c r="F435" s="272" t="s">
        <v>1017</v>
      </c>
      <c r="G435" s="273" t="s">
        <v>449</v>
      </c>
      <c r="H435" s="274">
        <v>4.0599999999999996</v>
      </c>
      <c r="I435" s="275"/>
      <c r="J435" s="276">
        <f>ROUND(I435*H435,2)</f>
        <v>0</v>
      </c>
      <c r="K435" s="277"/>
      <c r="L435" s="278"/>
      <c r="M435" s="279" t="s">
        <v>1</v>
      </c>
      <c r="N435" s="280" t="s">
        <v>41</v>
      </c>
      <c r="O435" s="92"/>
      <c r="P435" s="230">
        <f>O435*H435</f>
        <v>0</v>
      </c>
      <c r="Q435" s="230">
        <v>0.065670000000000006</v>
      </c>
      <c r="R435" s="230">
        <f>Q435*H435</f>
        <v>0.26662019999999997</v>
      </c>
      <c r="S435" s="230">
        <v>0</v>
      </c>
      <c r="T435" s="231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32" t="s">
        <v>175</v>
      </c>
      <c r="AT435" s="232" t="s">
        <v>279</v>
      </c>
      <c r="AU435" s="232" t="s">
        <v>86</v>
      </c>
      <c r="AY435" s="18" t="s">
        <v>128</v>
      </c>
      <c r="BE435" s="233">
        <f>IF(N435="základní",J435,0)</f>
        <v>0</v>
      </c>
      <c r="BF435" s="233">
        <f>IF(N435="snížená",J435,0)</f>
        <v>0</v>
      </c>
      <c r="BG435" s="233">
        <f>IF(N435="zákl. přenesená",J435,0)</f>
        <v>0</v>
      </c>
      <c r="BH435" s="233">
        <f>IF(N435="sníž. přenesená",J435,0)</f>
        <v>0</v>
      </c>
      <c r="BI435" s="233">
        <f>IF(N435="nulová",J435,0)</f>
        <v>0</v>
      </c>
      <c r="BJ435" s="18" t="s">
        <v>84</v>
      </c>
      <c r="BK435" s="233">
        <f>ROUND(I435*H435,2)</f>
        <v>0</v>
      </c>
      <c r="BL435" s="18" t="s">
        <v>135</v>
      </c>
      <c r="BM435" s="232" t="s">
        <v>1621</v>
      </c>
    </row>
    <row r="436" s="14" customFormat="1">
      <c r="A436" s="14"/>
      <c r="B436" s="245"/>
      <c r="C436" s="246"/>
      <c r="D436" s="236" t="s">
        <v>137</v>
      </c>
      <c r="E436" s="247" t="s">
        <v>1</v>
      </c>
      <c r="F436" s="248" t="s">
        <v>135</v>
      </c>
      <c r="G436" s="246"/>
      <c r="H436" s="249">
        <v>4</v>
      </c>
      <c r="I436" s="250"/>
      <c r="J436" s="246"/>
      <c r="K436" s="246"/>
      <c r="L436" s="251"/>
      <c r="M436" s="252"/>
      <c r="N436" s="253"/>
      <c r="O436" s="253"/>
      <c r="P436" s="253"/>
      <c r="Q436" s="253"/>
      <c r="R436" s="253"/>
      <c r="S436" s="253"/>
      <c r="T436" s="254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55" t="s">
        <v>137</v>
      </c>
      <c r="AU436" s="255" t="s">
        <v>86</v>
      </c>
      <c r="AV436" s="14" t="s">
        <v>86</v>
      </c>
      <c r="AW436" s="14" t="s">
        <v>32</v>
      </c>
      <c r="AX436" s="14" t="s">
        <v>84</v>
      </c>
      <c r="AY436" s="255" t="s">
        <v>128</v>
      </c>
    </row>
    <row r="437" s="14" customFormat="1">
      <c r="A437" s="14"/>
      <c r="B437" s="245"/>
      <c r="C437" s="246"/>
      <c r="D437" s="236" t="s">
        <v>137</v>
      </c>
      <c r="E437" s="246"/>
      <c r="F437" s="248" t="s">
        <v>1622</v>
      </c>
      <c r="G437" s="246"/>
      <c r="H437" s="249">
        <v>4.0599999999999996</v>
      </c>
      <c r="I437" s="250"/>
      <c r="J437" s="246"/>
      <c r="K437" s="246"/>
      <c r="L437" s="251"/>
      <c r="M437" s="252"/>
      <c r="N437" s="253"/>
      <c r="O437" s="253"/>
      <c r="P437" s="253"/>
      <c r="Q437" s="253"/>
      <c r="R437" s="253"/>
      <c r="S437" s="253"/>
      <c r="T437" s="254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5" t="s">
        <v>137</v>
      </c>
      <c r="AU437" s="255" t="s">
        <v>86</v>
      </c>
      <c r="AV437" s="14" t="s">
        <v>86</v>
      </c>
      <c r="AW437" s="14" t="s">
        <v>4</v>
      </c>
      <c r="AX437" s="14" t="s">
        <v>84</v>
      </c>
      <c r="AY437" s="255" t="s">
        <v>128</v>
      </c>
    </row>
    <row r="438" s="2" customFormat="1" ht="49.05" customHeight="1">
      <c r="A438" s="39"/>
      <c r="B438" s="40"/>
      <c r="C438" s="220" t="s">
        <v>778</v>
      </c>
      <c r="D438" s="220" t="s">
        <v>131</v>
      </c>
      <c r="E438" s="221" t="s">
        <v>1021</v>
      </c>
      <c r="F438" s="222" t="s">
        <v>1022</v>
      </c>
      <c r="G438" s="223" t="s">
        <v>449</v>
      </c>
      <c r="H438" s="224">
        <v>64</v>
      </c>
      <c r="I438" s="225"/>
      <c r="J438" s="226">
        <f>ROUND(I438*H438,2)</f>
        <v>0</v>
      </c>
      <c r="K438" s="227"/>
      <c r="L438" s="45"/>
      <c r="M438" s="228" t="s">
        <v>1</v>
      </c>
      <c r="N438" s="229" t="s">
        <v>41</v>
      </c>
      <c r="O438" s="92"/>
      <c r="P438" s="230">
        <f>O438*H438</f>
        <v>0</v>
      </c>
      <c r="Q438" s="230">
        <v>0.16849</v>
      </c>
      <c r="R438" s="230">
        <f>Q438*H438</f>
        <v>10.78336</v>
      </c>
      <c r="S438" s="230">
        <v>0</v>
      </c>
      <c r="T438" s="231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32" t="s">
        <v>135</v>
      </c>
      <c r="AT438" s="232" t="s">
        <v>131</v>
      </c>
      <c r="AU438" s="232" t="s">
        <v>86</v>
      </c>
      <c r="AY438" s="18" t="s">
        <v>128</v>
      </c>
      <c r="BE438" s="233">
        <f>IF(N438="základní",J438,0)</f>
        <v>0</v>
      </c>
      <c r="BF438" s="233">
        <f>IF(N438="snížená",J438,0)</f>
        <v>0</v>
      </c>
      <c r="BG438" s="233">
        <f>IF(N438="zákl. přenesená",J438,0)</f>
        <v>0</v>
      </c>
      <c r="BH438" s="233">
        <f>IF(N438="sníž. přenesená",J438,0)</f>
        <v>0</v>
      </c>
      <c r="BI438" s="233">
        <f>IF(N438="nulová",J438,0)</f>
        <v>0</v>
      </c>
      <c r="BJ438" s="18" t="s">
        <v>84</v>
      </c>
      <c r="BK438" s="233">
        <f>ROUND(I438*H438,2)</f>
        <v>0</v>
      </c>
      <c r="BL438" s="18" t="s">
        <v>135</v>
      </c>
      <c r="BM438" s="232" t="s">
        <v>1623</v>
      </c>
    </row>
    <row r="439" s="13" customFormat="1">
      <c r="A439" s="13"/>
      <c r="B439" s="234"/>
      <c r="C439" s="235"/>
      <c r="D439" s="236" t="s">
        <v>137</v>
      </c>
      <c r="E439" s="237" t="s">
        <v>1</v>
      </c>
      <c r="F439" s="238" t="s">
        <v>1024</v>
      </c>
      <c r="G439" s="235"/>
      <c r="H439" s="237" t="s">
        <v>1</v>
      </c>
      <c r="I439" s="239"/>
      <c r="J439" s="235"/>
      <c r="K439" s="235"/>
      <c r="L439" s="240"/>
      <c r="M439" s="241"/>
      <c r="N439" s="242"/>
      <c r="O439" s="242"/>
      <c r="P439" s="242"/>
      <c r="Q439" s="242"/>
      <c r="R439" s="242"/>
      <c r="S439" s="242"/>
      <c r="T439" s="243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4" t="s">
        <v>137</v>
      </c>
      <c r="AU439" s="244" t="s">
        <v>86</v>
      </c>
      <c r="AV439" s="13" t="s">
        <v>84</v>
      </c>
      <c r="AW439" s="13" t="s">
        <v>32</v>
      </c>
      <c r="AX439" s="13" t="s">
        <v>76</v>
      </c>
      <c r="AY439" s="244" t="s">
        <v>128</v>
      </c>
    </row>
    <row r="440" s="14" customFormat="1">
      <c r="A440" s="14"/>
      <c r="B440" s="245"/>
      <c r="C440" s="246"/>
      <c r="D440" s="236" t="s">
        <v>137</v>
      </c>
      <c r="E440" s="247" t="s">
        <v>1</v>
      </c>
      <c r="F440" s="248" t="s">
        <v>564</v>
      </c>
      <c r="G440" s="246"/>
      <c r="H440" s="249">
        <v>64</v>
      </c>
      <c r="I440" s="250"/>
      <c r="J440" s="246"/>
      <c r="K440" s="246"/>
      <c r="L440" s="251"/>
      <c r="M440" s="252"/>
      <c r="N440" s="253"/>
      <c r="O440" s="253"/>
      <c r="P440" s="253"/>
      <c r="Q440" s="253"/>
      <c r="R440" s="253"/>
      <c r="S440" s="253"/>
      <c r="T440" s="254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5" t="s">
        <v>137</v>
      </c>
      <c r="AU440" s="255" t="s">
        <v>86</v>
      </c>
      <c r="AV440" s="14" t="s">
        <v>86</v>
      </c>
      <c r="AW440" s="14" t="s">
        <v>32</v>
      </c>
      <c r="AX440" s="14" t="s">
        <v>84</v>
      </c>
      <c r="AY440" s="255" t="s">
        <v>128</v>
      </c>
    </row>
    <row r="441" s="2" customFormat="1" ht="49.05" customHeight="1">
      <c r="A441" s="39"/>
      <c r="B441" s="40"/>
      <c r="C441" s="220" t="s">
        <v>784</v>
      </c>
      <c r="D441" s="220" t="s">
        <v>131</v>
      </c>
      <c r="E441" s="221" t="s">
        <v>1026</v>
      </c>
      <c r="F441" s="222" t="s">
        <v>1027</v>
      </c>
      <c r="G441" s="223" t="s">
        <v>449</v>
      </c>
      <c r="H441" s="224">
        <v>76</v>
      </c>
      <c r="I441" s="225"/>
      <c r="J441" s="226">
        <f>ROUND(I441*H441,2)</f>
        <v>0</v>
      </c>
      <c r="K441" s="227"/>
      <c r="L441" s="45"/>
      <c r="M441" s="228" t="s">
        <v>1</v>
      </c>
      <c r="N441" s="229" t="s">
        <v>41</v>
      </c>
      <c r="O441" s="92"/>
      <c r="P441" s="230">
        <f>O441*H441</f>
        <v>0</v>
      </c>
      <c r="Q441" s="230">
        <v>0.1295</v>
      </c>
      <c r="R441" s="230">
        <f>Q441*H441</f>
        <v>9.8420000000000005</v>
      </c>
      <c r="S441" s="230">
        <v>0</v>
      </c>
      <c r="T441" s="231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32" t="s">
        <v>135</v>
      </c>
      <c r="AT441" s="232" t="s">
        <v>131</v>
      </c>
      <c r="AU441" s="232" t="s">
        <v>86</v>
      </c>
      <c r="AY441" s="18" t="s">
        <v>128</v>
      </c>
      <c r="BE441" s="233">
        <f>IF(N441="základní",J441,0)</f>
        <v>0</v>
      </c>
      <c r="BF441" s="233">
        <f>IF(N441="snížená",J441,0)</f>
        <v>0</v>
      </c>
      <c r="BG441" s="233">
        <f>IF(N441="zákl. přenesená",J441,0)</f>
        <v>0</v>
      </c>
      <c r="BH441" s="233">
        <f>IF(N441="sníž. přenesená",J441,0)</f>
        <v>0</v>
      </c>
      <c r="BI441" s="233">
        <f>IF(N441="nulová",J441,0)</f>
        <v>0</v>
      </c>
      <c r="BJ441" s="18" t="s">
        <v>84</v>
      </c>
      <c r="BK441" s="233">
        <f>ROUND(I441*H441,2)</f>
        <v>0</v>
      </c>
      <c r="BL441" s="18" t="s">
        <v>135</v>
      </c>
      <c r="BM441" s="232" t="s">
        <v>1624</v>
      </c>
    </row>
    <row r="442" s="13" customFormat="1">
      <c r="A442" s="13"/>
      <c r="B442" s="234"/>
      <c r="C442" s="235"/>
      <c r="D442" s="236" t="s">
        <v>137</v>
      </c>
      <c r="E442" s="237" t="s">
        <v>1</v>
      </c>
      <c r="F442" s="238" t="s">
        <v>1029</v>
      </c>
      <c r="G442" s="235"/>
      <c r="H442" s="237" t="s">
        <v>1</v>
      </c>
      <c r="I442" s="239"/>
      <c r="J442" s="235"/>
      <c r="K442" s="235"/>
      <c r="L442" s="240"/>
      <c r="M442" s="241"/>
      <c r="N442" s="242"/>
      <c r="O442" s="242"/>
      <c r="P442" s="242"/>
      <c r="Q442" s="242"/>
      <c r="R442" s="242"/>
      <c r="S442" s="242"/>
      <c r="T442" s="243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4" t="s">
        <v>137</v>
      </c>
      <c r="AU442" s="244" t="s">
        <v>86</v>
      </c>
      <c r="AV442" s="13" t="s">
        <v>84</v>
      </c>
      <c r="AW442" s="13" t="s">
        <v>32</v>
      </c>
      <c r="AX442" s="13" t="s">
        <v>76</v>
      </c>
      <c r="AY442" s="244" t="s">
        <v>128</v>
      </c>
    </row>
    <row r="443" s="14" customFormat="1">
      <c r="A443" s="14"/>
      <c r="B443" s="245"/>
      <c r="C443" s="246"/>
      <c r="D443" s="236" t="s">
        <v>137</v>
      </c>
      <c r="E443" s="247" t="s">
        <v>1</v>
      </c>
      <c r="F443" s="248" t="s">
        <v>624</v>
      </c>
      <c r="G443" s="246"/>
      <c r="H443" s="249">
        <v>76</v>
      </c>
      <c r="I443" s="250"/>
      <c r="J443" s="246"/>
      <c r="K443" s="246"/>
      <c r="L443" s="251"/>
      <c r="M443" s="252"/>
      <c r="N443" s="253"/>
      <c r="O443" s="253"/>
      <c r="P443" s="253"/>
      <c r="Q443" s="253"/>
      <c r="R443" s="253"/>
      <c r="S443" s="253"/>
      <c r="T443" s="254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5" t="s">
        <v>137</v>
      </c>
      <c r="AU443" s="255" t="s">
        <v>86</v>
      </c>
      <c r="AV443" s="14" t="s">
        <v>86</v>
      </c>
      <c r="AW443" s="14" t="s">
        <v>32</v>
      </c>
      <c r="AX443" s="14" t="s">
        <v>84</v>
      </c>
      <c r="AY443" s="255" t="s">
        <v>128</v>
      </c>
    </row>
    <row r="444" s="2" customFormat="1" ht="16.5" customHeight="1">
      <c r="A444" s="39"/>
      <c r="B444" s="40"/>
      <c r="C444" s="270" t="s">
        <v>790</v>
      </c>
      <c r="D444" s="270" t="s">
        <v>279</v>
      </c>
      <c r="E444" s="271" t="s">
        <v>1031</v>
      </c>
      <c r="F444" s="272" t="s">
        <v>1032</v>
      </c>
      <c r="G444" s="273" t="s">
        <v>449</v>
      </c>
      <c r="H444" s="274">
        <v>142.09999999999999</v>
      </c>
      <c r="I444" s="275"/>
      <c r="J444" s="276">
        <f>ROUND(I444*H444,2)</f>
        <v>0</v>
      </c>
      <c r="K444" s="277"/>
      <c r="L444" s="278"/>
      <c r="M444" s="279" t="s">
        <v>1</v>
      </c>
      <c r="N444" s="280" t="s">
        <v>41</v>
      </c>
      <c r="O444" s="92"/>
      <c r="P444" s="230">
        <f>O444*H444</f>
        <v>0</v>
      </c>
      <c r="Q444" s="230">
        <v>0.058000000000000003</v>
      </c>
      <c r="R444" s="230">
        <f>Q444*H444</f>
        <v>8.2417999999999996</v>
      </c>
      <c r="S444" s="230">
        <v>0</v>
      </c>
      <c r="T444" s="231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32" t="s">
        <v>175</v>
      </c>
      <c r="AT444" s="232" t="s">
        <v>279</v>
      </c>
      <c r="AU444" s="232" t="s">
        <v>86</v>
      </c>
      <c r="AY444" s="18" t="s">
        <v>128</v>
      </c>
      <c r="BE444" s="233">
        <f>IF(N444="základní",J444,0)</f>
        <v>0</v>
      </c>
      <c r="BF444" s="233">
        <f>IF(N444="snížená",J444,0)</f>
        <v>0</v>
      </c>
      <c r="BG444" s="233">
        <f>IF(N444="zákl. přenesená",J444,0)</f>
        <v>0</v>
      </c>
      <c r="BH444" s="233">
        <f>IF(N444="sníž. přenesená",J444,0)</f>
        <v>0</v>
      </c>
      <c r="BI444" s="233">
        <f>IF(N444="nulová",J444,0)</f>
        <v>0</v>
      </c>
      <c r="BJ444" s="18" t="s">
        <v>84</v>
      </c>
      <c r="BK444" s="233">
        <f>ROUND(I444*H444,2)</f>
        <v>0</v>
      </c>
      <c r="BL444" s="18" t="s">
        <v>135</v>
      </c>
      <c r="BM444" s="232" t="s">
        <v>1625</v>
      </c>
    </row>
    <row r="445" s="13" customFormat="1">
      <c r="A445" s="13"/>
      <c r="B445" s="234"/>
      <c r="C445" s="235"/>
      <c r="D445" s="236" t="s">
        <v>137</v>
      </c>
      <c r="E445" s="237" t="s">
        <v>1</v>
      </c>
      <c r="F445" s="238" t="s">
        <v>1034</v>
      </c>
      <c r="G445" s="235"/>
      <c r="H445" s="237" t="s">
        <v>1</v>
      </c>
      <c r="I445" s="239"/>
      <c r="J445" s="235"/>
      <c r="K445" s="235"/>
      <c r="L445" s="240"/>
      <c r="M445" s="241"/>
      <c r="N445" s="242"/>
      <c r="O445" s="242"/>
      <c r="P445" s="242"/>
      <c r="Q445" s="242"/>
      <c r="R445" s="242"/>
      <c r="S445" s="242"/>
      <c r="T445" s="243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4" t="s">
        <v>137</v>
      </c>
      <c r="AU445" s="244" t="s">
        <v>86</v>
      </c>
      <c r="AV445" s="13" t="s">
        <v>84</v>
      </c>
      <c r="AW445" s="13" t="s">
        <v>32</v>
      </c>
      <c r="AX445" s="13" t="s">
        <v>76</v>
      </c>
      <c r="AY445" s="244" t="s">
        <v>128</v>
      </c>
    </row>
    <row r="446" s="14" customFormat="1">
      <c r="A446" s="14"/>
      <c r="B446" s="245"/>
      <c r="C446" s="246"/>
      <c r="D446" s="236" t="s">
        <v>137</v>
      </c>
      <c r="E446" s="247" t="s">
        <v>1</v>
      </c>
      <c r="F446" s="248" t="s">
        <v>1626</v>
      </c>
      <c r="G446" s="246"/>
      <c r="H446" s="249">
        <v>140</v>
      </c>
      <c r="I446" s="250"/>
      <c r="J446" s="246"/>
      <c r="K446" s="246"/>
      <c r="L446" s="251"/>
      <c r="M446" s="252"/>
      <c r="N446" s="253"/>
      <c r="O446" s="253"/>
      <c r="P446" s="253"/>
      <c r="Q446" s="253"/>
      <c r="R446" s="253"/>
      <c r="S446" s="253"/>
      <c r="T446" s="254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5" t="s">
        <v>137</v>
      </c>
      <c r="AU446" s="255" t="s">
        <v>86</v>
      </c>
      <c r="AV446" s="14" t="s">
        <v>86</v>
      </c>
      <c r="AW446" s="14" t="s">
        <v>32</v>
      </c>
      <c r="AX446" s="14" t="s">
        <v>84</v>
      </c>
      <c r="AY446" s="255" t="s">
        <v>128</v>
      </c>
    </row>
    <row r="447" s="14" customFormat="1">
      <c r="A447" s="14"/>
      <c r="B447" s="245"/>
      <c r="C447" s="246"/>
      <c r="D447" s="236" t="s">
        <v>137</v>
      </c>
      <c r="E447" s="246"/>
      <c r="F447" s="248" t="s">
        <v>1627</v>
      </c>
      <c r="G447" s="246"/>
      <c r="H447" s="249">
        <v>142.09999999999999</v>
      </c>
      <c r="I447" s="250"/>
      <c r="J447" s="246"/>
      <c r="K447" s="246"/>
      <c r="L447" s="251"/>
      <c r="M447" s="252"/>
      <c r="N447" s="253"/>
      <c r="O447" s="253"/>
      <c r="P447" s="253"/>
      <c r="Q447" s="253"/>
      <c r="R447" s="253"/>
      <c r="S447" s="253"/>
      <c r="T447" s="254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5" t="s">
        <v>137</v>
      </c>
      <c r="AU447" s="255" t="s">
        <v>86</v>
      </c>
      <c r="AV447" s="14" t="s">
        <v>86</v>
      </c>
      <c r="AW447" s="14" t="s">
        <v>4</v>
      </c>
      <c r="AX447" s="14" t="s">
        <v>84</v>
      </c>
      <c r="AY447" s="255" t="s">
        <v>128</v>
      </c>
    </row>
    <row r="448" s="2" customFormat="1" ht="55.5" customHeight="1">
      <c r="A448" s="39"/>
      <c r="B448" s="40"/>
      <c r="C448" s="220" t="s">
        <v>794</v>
      </c>
      <c r="D448" s="220" t="s">
        <v>131</v>
      </c>
      <c r="E448" s="221" t="s">
        <v>1038</v>
      </c>
      <c r="F448" s="222" t="s">
        <v>1039</v>
      </c>
      <c r="G448" s="223" t="s">
        <v>449</v>
      </c>
      <c r="H448" s="224">
        <v>15</v>
      </c>
      <c r="I448" s="225"/>
      <c r="J448" s="226">
        <f>ROUND(I448*H448,2)</f>
        <v>0</v>
      </c>
      <c r="K448" s="227"/>
      <c r="L448" s="45"/>
      <c r="M448" s="228" t="s">
        <v>1</v>
      </c>
      <c r="N448" s="229" t="s">
        <v>41</v>
      </c>
      <c r="O448" s="92"/>
      <c r="P448" s="230">
        <f>O448*H448</f>
        <v>0</v>
      </c>
      <c r="Q448" s="230">
        <v>0.00050000000000000001</v>
      </c>
      <c r="R448" s="230">
        <f>Q448*H448</f>
        <v>0.0074999999999999997</v>
      </c>
      <c r="S448" s="230">
        <v>0</v>
      </c>
      <c r="T448" s="231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32" t="s">
        <v>135</v>
      </c>
      <c r="AT448" s="232" t="s">
        <v>131</v>
      </c>
      <c r="AU448" s="232" t="s">
        <v>86</v>
      </c>
      <c r="AY448" s="18" t="s">
        <v>128</v>
      </c>
      <c r="BE448" s="233">
        <f>IF(N448="základní",J448,0)</f>
        <v>0</v>
      </c>
      <c r="BF448" s="233">
        <f>IF(N448="snížená",J448,0)</f>
        <v>0</v>
      </c>
      <c r="BG448" s="233">
        <f>IF(N448="zákl. přenesená",J448,0)</f>
        <v>0</v>
      </c>
      <c r="BH448" s="233">
        <f>IF(N448="sníž. přenesená",J448,0)</f>
        <v>0</v>
      </c>
      <c r="BI448" s="233">
        <f>IF(N448="nulová",J448,0)</f>
        <v>0</v>
      </c>
      <c r="BJ448" s="18" t="s">
        <v>84</v>
      </c>
      <c r="BK448" s="233">
        <f>ROUND(I448*H448,2)</f>
        <v>0</v>
      </c>
      <c r="BL448" s="18" t="s">
        <v>135</v>
      </c>
      <c r="BM448" s="232" t="s">
        <v>1628</v>
      </c>
    </row>
    <row r="449" s="13" customFormat="1">
      <c r="A449" s="13"/>
      <c r="B449" s="234"/>
      <c r="C449" s="235"/>
      <c r="D449" s="236" t="s">
        <v>137</v>
      </c>
      <c r="E449" s="237" t="s">
        <v>1</v>
      </c>
      <c r="F449" s="238" t="s">
        <v>1041</v>
      </c>
      <c r="G449" s="235"/>
      <c r="H449" s="237" t="s">
        <v>1</v>
      </c>
      <c r="I449" s="239"/>
      <c r="J449" s="235"/>
      <c r="K449" s="235"/>
      <c r="L449" s="240"/>
      <c r="M449" s="241"/>
      <c r="N449" s="242"/>
      <c r="O449" s="242"/>
      <c r="P449" s="242"/>
      <c r="Q449" s="242"/>
      <c r="R449" s="242"/>
      <c r="S449" s="242"/>
      <c r="T449" s="243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4" t="s">
        <v>137</v>
      </c>
      <c r="AU449" s="244" t="s">
        <v>86</v>
      </c>
      <c r="AV449" s="13" t="s">
        <v>84</v>
      </c>
      <c r="AW449" s="13" t="s">
        <v>32</v>
      </c>
      <c r="AX449" s="13" t="s">
        <v>76</v>
      </c>
      <c r="AY449" s="244" t="s">
        <v>128</v>
      </c>
    </row>
    <row r="450" s="14" customFormat="1">
      <c r="A450" s="14"/>
      <c r="B450" s="245"/>
      <c r="C450" s="246"/>
      <c r="D450" s="236" t="s">
        <v>137</v>
      </c>
      <c r="E450" s="247" t="s">
        <v>1</v>
      </c>
      <c r="F450" s="248" t="s">
        <v>217</v>
      </c>
      <c r="G450" s="246"/>
      <c r="H450" s="249">
        <v>15</v>
      </c>
      <c r="I450" s="250"/>
      <c r="J450" s="246"/>
      <c r="K450" s="246"/>
      <c r="L450" s="251"/>
      <c r="M450" s="252"/>
      <c r="N450" s="253"/>
      <c r="O450" s="253"/>
      <c r="P450" s="253"/>
      <c r="Q450" s="253"/>
      <c r="R450" s="253"/>
      <c r="S450" s="253"/>
      <c r="T450" s="254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55" t="s">
        <v>137</v>
      </c>
      <c r="AU450" s="255" t="s">
        <v>86</v>
      </c>
      <c r="AV450" s="14" t="s">
        <v>86</v>
      </c>
      <c r="AW450" s="14" t="s">
        <v>32</v>
      </c>
      <c r="AX450" s="14" t="s">
        <v>84</v>
      </c>
      <c r="AY450" s="255" t="s">
        <v>128</v>
      </c>
    </row>
    <row r="451" s="12" customFormat="1" ht="22.8" customHeight="1">
      <c r="A451" s="12"/>
      <c r="B451" s="204"/>
      <c r="C451" s="205"/>
      <c r="D451" s="206" t="s">
        <v>75</v>
      </c>
      <c r="E451" s="218" t="s">
        <v>756</v>
      </c>
      <c r="F451" s="218" t="s">
        <v>1042</v>
      </c>
      <c r="G451" s="205"/>
      <c r="H451" s="205"/>
      <c r="I451" s="208"/>
      <c r="J451" s="219">
        <f>BK451</f>
        <v>0</v>
      </c>
      <c r="K451" s="205"/>
      <c r="L451" s="210"/>
      <c r="M451" s="211"/>
      <c r="N451" s="212"/>
      <c r="O451" s="212"/>
      <c r="P451" s="213">
        <f>SUM(P452:P473)</f>
        <v>0</v>
      </c>
      <c r="Q451" s="212"/>
      <c r="R451" s="213">
        <f>SUM(R452:R473)</f>
        <v>0</v>
      </c>
      <c r="S451" s="212"/>
      <c r="T451" s="214">
        <f>SUM(T452:T473)</f>
        <v>0</v>
      </c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R451" s="215" t="s">
        <v>84</v>
      </c>
      <c r="AT451" s="216" t="s">
        <v>75</v>
      </c>
      <c r="AU451" s="216" t="s">
        <v>84</v>
      </c>
      <c r="AY451" s="215" t="s">
        <v>128</v>
      </c>
      <c r="BK451" s="217">
        <f>SUM(BK452:BK473)</f>
        <v>0</v>
      </c>
    </row>
    <row r="452" s="2" customFormat="1" ht="37.8" customHeight="1">
      <c r="A452" s="39"/>
      <c r="B452" s="40"/>
      <c r="C452" s="220" t="s">
        <v>798</v>
      </c>
      <c r="D452" s="220" t="s">
        <v>131</v>
      </c>
      <c r="E452" s="221" t="s">
        <v>1044</v>
      </c>
      <c r="F452" s="222" t="s">
        <v>1045</v>
      </c>
      <c r="G452" s="223" t="s">
        <v>282</v>
      </c>
      <c r="H452" s="224">
        <v>160.88800000000001</v>
      </c>
      <c r="I452" s="225"/>
      <c r="J452" s="226">
        <f>ROUND(I452*H452,2)</f>
        <v>0</v>
      </c>
      <c r="K452" s="227"/>
      <c r="L452" s="45"/>
      <c r="M452" s="228" t="s">
        <v>1</v>
      </c>
      <c r="N452" s="229" t="s">
        <v>41</v>
      </c>
      <c r="O452" s="92"/>
      <c r="P452" s="230">
        <f>O452*H452</f>
        <v>0</v>
      </c>
      <c r="Q452" s="230">
        <v>0</v>
      </c>
      <c r="R452" s="230">
        <f>Q452*H452</f>
        <v>0</v>
      </c>
      <c r="S452" s="230">
        <v>0</v>
      </c>
      <c r="T452" s="231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32" t="s">
        <v>135</v>
      </c>
      <c r="AT452" s="232" t="s">
        <v>131</v>
      </c>
      <c r="AU452" s="232" t="s">
        <v>86</v>
      </c>
      <c r="AY452" s="18" t="s">
        <v>128</v>
      </c>
      <c r="BE452" s="233">
        <f>IF(N452="základní",J452,0)</f>
        <v>0</v>
      </c>
      <c r="BF452" s="233">
        <f>IF(N452="snížená",J452,0)</f>
        <v>0</v>
      </c>
      <c r="BG452" s="233">
        <f>IF(N452="zákl. přenesená",J452,0)</f>
        <v>0</v>
      </c>
      <c r="BH452" s="233">
        <f>IF(N452="sníž. přenesená",J452,0)</f>
        <v>0</v>
      </c>
      <c r="BI452" s="233">
        <f>IF(N452="nulová",J452,0)</f>
        <v>0</v>
      </c>
      <c r="BJ452" s="18" t="s">
        <v>84</v>
      </c>
      <c r="BK452" s="233">
        <f>ROUND(I452*H452,2)</f>
        <v>0</v>
      </c>
      <c r="BL452" s="18" t="s">
        <v>135</v>
      </c>
      <c r="BM452" s="232" t="s">
        <v>1629</v>
      </c>
    </row>
    <row r="453" s="13" customFormat="1">
      <c r="A453" s="13"/>
      <c r="B453" s="234"/>
      <c r="C453" s="235"/>
      <c r="D453" s="236" t="s">
        <v>137</v>
      </c>
      <c r="E453" s="237" t="s">
        <v>1</v>
      </c>
      <c r="F453" s="238" t="s">
        <v>289</v>
      </c>
      <c r="G453" s="235"/>
      <c r="H453" s="237" t="s">
        <v>1</v>
      </c>
      <c r="I453" s="239"/>
      <c r="J453" s="235"/>
      <c r="K453" s="235"/>
      <c r="L453" s="240"/>
      <c r="M453" s="241"/>
      <c r="N453" s="242"/>
      <c r="O453" s="242"/>
      <c r="P453" s="242"/>
      <c r="Q453" s="242"/>
      <c r="R453" s="242"/>
      <c r="S453" s="242"/>
      <c r="T453" s="243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4" t="s">
        <v>137</v>
      </c>
      <c r="AU453" s="244" t="s">
        <v>86</v>
      </c>
      <c r="AV453" s="13" t="s">
        <v>84</v>
      </c>
      <c r="AW453" s="13" t="s">
        <v>32</v>
      </c>
      <c r="AX453" s="13" t="s">
        <v>76</v>
      </c>
      <c r="AY453" s="244" t="s">
        <v>128</v>
      </c>
    </row>
    <row r="454" s="13" customFormat="1">
      <c r="A454" s="13"/>
      <c r="B454" s="234"/>
      <c r="C454" s="235"/>
      <c r="D454" s="236" t="s">
        <v>137</v>
      </c>
      <c r="E454" s="237" t="s">
        <v>1</v>
      </c>
      <c r="F454" s="238" t="s">
        <v>1047</v>
      </c>
      <c r="G454" s="235"/>
      <c r="H454" s="237" t="s">
        <v>1</v>
      </c>
      <c r="I454" s="239"/>
      <c r="J454" s="235"/>
      <c r="K454" s="235"/>
      <c r="L454" s="240"/>
      <c r="M454" s="241"/>
      <c r="N454" s="242"/>
      <c r="O454" s="242"/>
      <c r="P454" s="242"/>
      <c r="Q454" s="242"/>
      <c r="R454" s="242"/>
      <c r="S454" s="242"/>
      <c r="T454" s="243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4" t="s">
        <v>137</v>
      </c>
      <c r="AU454" s="244" t="s">
        <v>86</v>
      </c>
      <c r="AV454" s="13" t="s">
        <v>84</v>
      </c>
      <c r="AW454" s="13" t="s">
        <v>32</v>
      </c>
      <c r="AX454" s="13" t="s">
        <v>76</v>
      </c>
      <c r="AY454" s="244" t="s">
        <v>128</v>
      </c>
    </row>
    <row r="455" s="14" customFormat="1">
      <c r="A455" s="14"/>
      <c r="B455" s="245"/>
      <c r="C455" s="246"/>
      <c r="D455" s="236" t="s">
        <v>137</v>
      </c>
      <c r="E455" s="247" t="s">
        <v>1</v>
      </c>
      <c r="F455" s="248" t="s">
        <v>1630</v>
      </c>
      <c r="G455" s="246"/>
      <c r="H455" s="249">
        <v>160.88800000000001</v>
      </c>
      <c r="I455" s="250"/>
      <c r="J455" s="246"/>
      <c r="K455" s="246"/>
      <c r="L455" s="251"/>
      <c r="M455" s="252"/>
      <c r="N455" s="253"/>
      <c r="O455" s="253"/>
      <c r="P455" s="253"/>
      <c r="Q455" s="253"/>
      <c r="R455" s="253"/>
      <c r="S455" s="253"/>
      <c r="T455" s="254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55" t="s">
        <v>137</v>
      </c>
      <c r="AU455" s="255" t="s">
        <v>86</v>
      </c>
      <c r="AV455" s="14" t="s">
        <v>86</v>
      </c>
      <c r="AW455" s="14" t="s">
        <v>32</v>
      </c>
      <c r="AX455" s="14" t="s">
        <v>84</v>
      </c>
      <c r="AY455" s="255" t="s">
        <v>128</v>
      </c>
    </row>
    <row r="456" s="2" customFormat="1" ht="37.8" customHeight="1">
      <c r="A456" s="39"/>
      <c r="B456" s="40"/>
      <c r="C456" s="220" t="s">
        <v>330</v>
      </c>
      <c r="D456" s="220" t="s">
        <v>131</v>
      </c>
      <c r="E456" s="221" t="s">
        <v>1050</v>
      </c>
      <c r="F456" s="222" t="s">
        <v>1051</v>
      </c>
      <c r="G456" s="223" t="s">
        <v>282</v>
      </c>
      <c r="H456" s="224">
        <v>482.66399999999999</v>
      </c>
      <c r="I456" s="225"/>
      <c r="J456" s="226">
        <f>ROUND(I456*H456,2)</f>
        <v>0</v>
      </c>
      <c r="K456" s="227"/>
      <c r="L456" s="45"/>
      <c r="M456" s="228" t="s">
        <v>1</v>
      </c>
      <c r="N456" s="229" t="s">
        <v>41</v>
      </c>
      <c r="O456" s="92"/>
      <c r="P456" s="230">
        <f>O456*H456</f>
        <v>0</v>
      </c>
      <c r="Q456" s="230">
        <v>0</v>
      </c>
      <c r="R456" s="230">
        <f>Q456*H456</f>
        <v>0</v>
      </c>
      <c r="S456" s="230">
        <v>0</v>
      </c>
      <c r="T456" s="231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32" t="s">
        <v>135</v>
      </c>
      <c r="AT456" s="232" t="s">
        <v>131</v>
      </c>
      <c r="AU456" s="232" t="s">
        <v>86</v>
      </c>
      <c r="AY456" s="18" t="s">
        <v>128</v>
      </c>
      <c r="BE456" s="233">
        <f>IF(N456="základní",J456,0)</f>
        <v>0</v>
      </c>
      <c r="BF456" s="233">
        <f>IF(N456="snížená",J456,0)</f>
        <v>0</v>
      </c>
      <c r="BG456" s="233">
        <f>IF(N456="zákl. přenesená",J456,0)</f>
        <v>0</v>
      </c>
      <c r="BH456" s="233">
        <f>IF(N456="sníž. přenesená",J456,0)</f>
        <v>0</v>
      </c>
      <c r="BI456" s="233">
        <f>IF(N456="nulová",J456,0)</f>
        <v>0</v>
      </c>
      <c r="BJ456" s="18" t="s">
        <v>84</v>
      </c>
      <c r="BK456" s="233">
        <f>ROUND(I456*H456,2)</f>
        <v>0</v>
      </c>
      <c r="BL456" s="18" t="s">
        <v>135</v>
      </c>
      <c r="BM456" s="232" t="s">
        <v>1631</v>
      </c>
    </row>
    <row r="457" s="14" customFormat="1">
      <c r="A457" s="14"/>
      <c r="B457" s="245"/>
      <c r="C457" s="246"/>
      <c r="D457" s="236" t="s">
        <v>137</v>
      </c>
      <c r="E457" s="247" t="s">
        <v>1</v>
      </c>
      <c r="F457" s="248" t="s">
        <v>1632</v>
      </c>
      <c r="G457" s="246"/>
      <c r="H457" s="249">
        <v>482.66399999999999</v>
      </c>
      <c r="I457" s="250"/>
      <c r="J457" s="246"/>
      <c r="K457" s="246"/>
      <c r="L457" s="251"/>
      <c r="M457" s="252"/>
      <c r="N457" s="253"/>
      <c r="O457" s="253"/>
      <c r="P457" s="253"/>
      <c r="Q457" s="253"/>
      <c r="R457" s="253"/>
      <c r="S457" s="253"/>
      <c r="T457" s="254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55" t="s">
        <v>137</v>
      </c>
      <c r="AU457" s="255" t="s">
        <v>86</v>
      </c>
      <c r="AV457" s="14" t="s">
        <v>86</v>
      </c>
      <c r="AW457" s="14" t="s">
        <v>32</v>
      </c>
      <c r="AX457" s="14" t="s">
        <v>84</v>
      </c>
      <c r="AY457" s="255" t="s">
        <v>128</v>
      </c>
    </row>
    <row r="458" s="2" customFormat="1" ht="37.8" customHeight="1">
      <c r="A458" s="39"/>
      <c r="B458" s="40"/>
      <c r="C458" s="220" t="s">
        <v>805</v>
      </c>
      <c r="D458" s="220" t="s">
        <v>131</v>
      </c>
      <c r="E458" s="221" t="s">
        <v>1055</v>
      </c>
      <c r="F458" s="222" t="s">
        <v>1056</v>
      </c>
      <c r="G458" s="223" t="s">
        <v>282</v>
      </c>
      <c r="H458" s="224">
        <v>121.899</v>
      </c>
      <c r="I458" s="225"/>
      <c r="J458" s="226">
        <f>ROUND(I458*H458,2)</f>
        <v>0</v>
      </c>
      <c r="K458" s="227"/>
      <c r="L458" s="45"/>
      <c r="M458" s="228" t="s">
        <v>1</v>
      </c>
      <c r="N458" s="229" t="s">
        <v>41</v>
      </c>
      <c r="O458" s="92"/>
      <c r="P458" s="230">
        <f>O458*H458</f>
        <v>0</v>
      </c>
      <c r="Q458" s="230">
        <v>0</v>
      </c>
      <c r="R458" s="230">
        <f>Q458*H458</f>
        <v>0</v>
      </c>
      <c r="S458" s="230">
        <v>0</v>
      </c>
      <c r="T458" s="231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32" t="s">
        <v>135</v>
      </c>
      <c r="AT458" s="232" t="s">
        <v>131</v>
      </c>
      <c r="AU458" s="232" t="s">
        <v>86</v>
      </c>
      <c r="AY458" s="18" t="s">
        <v>128</v>
      </c>
      <c r="BE458" s="233">
        <f>IF(N458="základní",J458,0)</f>
        <v>0</v>
      </c>
      <c r="BF458" s="233">
        <f>IF(N458="snížená",J458,0)</f>
        <v>0</v>
      </c>
      <c r="BG458" s="233">
        <f>IF(N458="zákl. přenesená",J458,0)</f>
        <v>0</v>
      </c>
      <c r="BH458" s="233">
        <f>IF(N458="sníž. přenesená",J458,0)</f>
        <v>0</v>
      </c>
      <c r="BI458" s="233">
        <f>IF(N458="nulová",J458,0)</f>
        <v>0</v>
      </c>
      <c r="BJ458" s="18" t="s">
        <v>84</v>
      </c>
      <c r="BK458" s="233">
        <f>ROUND(I458*H458,2)</f>
        <v>0</v>
      </c>
      <c r="BL458" s="18" t="s">
        <v>135</v>
      </c>
      <c r="BM458" s="232" t="s">
        <v>1633</v>
      </c>
    </row>
    <row r="459" s="13" customFormat="1">
      <c r="A459" s="13"/>
      <c r="B459" s="234"/>
      <c r="C459" s="235"/>
      <c r="D459" s="236" t="s">
        <v>137</v>
      </c>
      <c r="E459" s="237" t="s">
        <v>1</v>
      </c>
      <c r="F459" s="238" t="s">
        <v>1058</v>
      </c>
      <c r="G459" s="235"/>
      <c r="H459" s="237" t="s">
        <v>1</v>
      </c>
      <c r="I459" s="239"/>
      <c r="J459" s="235"/>
      <c r="K459" s="235"/>
      <c r="L459" s="240"/>
      <c r="M459" s="241"/>
      <c r="N459" s="242"/>
      <c r="O459" s="242"/>
      <c r="P459" s="242"/>
      <c r="Q459" s="242"/>
      <c r="R459" s="242"/>
      <c r="S459" s="242"/>
      <c r="T459" s="243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4" t="s">
        <v>137</v>
      </c>
      <c r="AU459" s="244" t="s">
        <v>86</v>
      </c>
      <c r="AV459" s="13" t="s">
        <v>84</v>
      </c>
      <c r="AW459" s="13" t="s">
        <v>32</v>
      </c>
      <c r="AX459" s="13" t="s">
        <v>76</v>
      </c>
      <c r="AY459" s="244" t="s">
        <v>128</v>
      </c>
    </row>
    <row r="460" s="13" customFormat="1">
      <c r="A460" s="13"/>
      <c r="B460" s="234"/>
      <c r="C460" s="235"/>
      <c r="D460" s="236" t="s">
        <v>137</v>
      </c>
      <c r="E460" s="237" t="s">
        <v>1</v>
      </c>
      <c r="F460" s="238" t="s">
        <v>1059</v>
      </c>
      <c r="G460" s="235"/>
      <c r="H460" s="237" t="s">
        <v>1</v>
      </c>
      <c r="I460" s="239"/>
      <c r="J460" s="235"/>
      <c r="K460" s="235"/>
      <c r="L460" s="240"/>
      <c r="M460" s="241"/>
      <c r="N460" s="242"/>
      <c r="O460" s="242"/>
      <c r="P460" s="242"/>
      <c r="Q460" s="242"/>
      <c r="R460" s="242"/>
      <c r="S460" s="242"/>
      <c r="T460" s="243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4" t="s">
        <v>137</v>
      </c>
      <c r="AU460" s="244" t="s">
        <v>86</v>
      </c>
      <c r="AV460" s="13" t="s">
        <v>84</v>
      </c>
      <c r="AW460" s="13" t="s">
        <v>32</v>
      </c>
      <c r="AX460" s="13" t="s">
        <v>76</v>
      </c>
      <c r="AY460" s="244" t="s">
        <v>128</v>
      </c>
    </row>
    <row r="461" s="13" customFormat="1">
      <c r="A461" s="13"/>
      <c r="B461" s="234"/>
      <c r="C461" s="235"/>
      <c r="D461" s="236" t="s">
        <v>137</v>
      </c>
      <c r="E461" s="237" t="s">
        <v>1</v>
      </c>
      <c r="F461" s="238" t="s">
        <v>1060</v>
      </c>
      <c r="G461" s="235"/>
      <c r="H461" s="237" t="s">
        <v>1</v>
      </c>
      <c r="I461" s="239"/>
      <c r="J461" s="235"/>
      <c r="K461" s="235"/>
      <c r="L461" s="240"/>
      <c r="M461" s="241"/>
      <c r="N461" s="242"/>
      <c r="O461" s="242"/>
      <c r="P461" s="242"/>
      <c r="Q461" s="242"/>
      <c r="R461" s="242"/>
      <c r="S461" s="242"/>
      <c r="T461" s="243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4" t="s">
        <v>137</v>
      </c>
      <c r="AU461" s="244" t="s">
        <v>86</v>
      </c>
      <c r="AV461" s="13" t="s">
        <v>84</v>
      </c>
      <c r="AW461" s="13" t="s">
        <v>32</v>
      </c>
      <c r="AX461" s="13" t="s">
        <v>76</v>
      </c>
      <c r="AY461" s="244" t="s">
        <v>128</v>
      </c>
    </row>
    <row r="462" s="14" customFormat="1">
      <c r="A462" s="14"/>
      <c r="B462" s="245"/>
      <c r="C462" s="246"/>
      <c r="D462" s="236" t="s">
        <v>137</v>
      </c>
      <c r="E462" s="247" t="s">
        <v>1</v>
      </c>
      <c r="F462" s="248" t="s">
        <v>1634</v>
      </c>
      <c r="G462" s="246"/>
      <c r="H462" s="249">
        <v>86.363</v>
      </c>
      <c r="I462" s="250"/>
      <c r="J462" s="246"/>
      <c r="K462" s="246"/>
      <c r="L462" s="251"/>
      <c r="M462" s="252"/>
      <c r="N462" s="253"/>
      <c r="O462" s="253"/>
      <c r="P462" s="253"/>
      <c r="Q462" s="253"/>
      <c r="R462" s="253"/>
      <c r="S462" s="253"/>
      <c r="T462" s="254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5" t="s">
        <v>137</v>
      </c>
      <c r="AU462" s="255" t="s">
        <v>86</v>
      </c>
      <c r="AV462" s="14" t="s">
        <v>86</v>
      </c>
      <c r="AW462" s="14" t="s">
        <v>32</v>
      </c>
      <c r="AX462" s="14" t="s">
        <v>76</v>
      </c>
      <c r="AY462" s="255" t="s">
        <v>128</v>
      </c>
    </row>
    <row r="463" s="13" customFormat="1">
      <c r="A463" s="13"/>
      <c r="B463" s="234"/>
      <c r="C463" s="235"/>
      <c r="D463" s="236" t="s">
        <v>137</v>
      </c>
      <c r="E463" s="237" t="s">
        <v>1</v>
      </c>
      <c r="F463" s="238" t="s">
        <v>1066</v>
      </c>
      <c r="G463" s="235"/>
      <c r="H463" s="237" t="s">
        <v>1</v>
      </c>
      <c r="I463" s="239"/>
      <c r="J463" s="235"/>
      <c r="K463" s="235"/>
      <c r="L463" s="240"/>
      <c r="M463" s="241"/>
      <c r="N463" s="242"/>
      <c r="O463" s="242"/>
      <c r="P463" s="242"/>
      <c r="Q463" s="242"/>
      <c r="R463" s="242"/>
      <c r="S463" s="242"/>
      <c r="T463" s="243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4" t="s">
        <v>137</v>
      </c>
      <c r="AU463" s="244" t="s">
        <v>86</v>
      </c>
      <c r="AV463" s="13" t="s">
        <v>84</v>
      </c>
      <c r="AW463" s="13" t="s">
        <v>32</v>
      </c>
      <c r="AX463" s="13" t="s">
        <v>76</v>
      </c>
      <c r="AY463" s="244" t="s">
        <v>128</v>
      </c>
    </row>
    <row r="464" s="13" customFormat="1">
      <c r="A464" s="13"/>
      <c r="B464" s="234"/>
      <c r="C464" s="235"/>
      <c r="D464" s="236" t="s">
        <v>137</v>
      </c>
      <c r="E464" s="237" t="s">
        <v>1</v>
      </c>
      <c r="F464" s="238" t="s">
        <v>1067</v>
      </c>
      <c r="G464" s="235"/>
      <c r="H464" s="237" t="s">
        <v>1</v>
      </c>
      <c r="I464" s="239"/>
      <c r="J464" s="235"/>
      <c r="K464" s="235"/>
      <c r="L464" s="240"/>
      <c r="M464" s="241"/>
      <c r="N464" s="242"/>
      <c r="O464" s="242"/>
      <c r="P464" s="242"/>
      <c r="Q464" s="242"/>
      <c r="R464" s="242"/>
      <c r="S464" s="242"/>
      <c r="T464" s="243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4" t="s">
        <v>137</v>
      </c>
      <c r="AU464" s="244" t="s">
        <v>86</v>
      </c>
      <c r="AV464" s="13" t="s">
        <v>84</v>
      </c>
      <c r="AW464" s="13" t="s">
        <v>32</v>
      </c>
      <c r="AX464" s="13" t="s">
        <v>76</v>
      </c>
      <c r="AY464" s="244" t="s">
        <v>128</v>
      </c>
    </row>
    <row r="465" s="14" customFormat="1">
      <c r="A465" s="14"/>
      <c r="B465" s="245"/>
      <c r="C465" s="246"/>
      <c r="D465" s="236" t="s">
        <v>137</v>
      </c>
      <c r="E465" s="247" t="s">
        <v>1</v>
      </c>
      <c r="F465" s="248" t="s">
        <v>1635</v>
      </c>
      <c r="G465" s="246"/>
      <c r="H465" s="249">
        <v>35.536000000000001</v>
      </c>
      <c r="I465" s="250"/>
      <c r="J465" s="246"/>
      <c r="K465" s="246"/>
      <c r="L465" s="251"/>
      <c r="M465" s="252"/>
      <c r="N465" s="253"/>
      <c r="O465" s="253"/>
      <c r="P465" s="253"/>
      <c r="Q465" s="253"/>
      <c r="R465" s="253"/>
      <c r="S465" s="253"/>
      <c r="T465" s="254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55" t="s">
        <v>137</v>
      </c>
      <c r="AU465" s="255" t="s">
        <v>86</v>
      </c>
      <c r="AV465" s="14" t="s">
        <v>86</v>
      </c>
      <c r="AW465" s="14" t="s">
        <v>32</v>
      </c>
      <c r="AX465" s="14" t="s">
        <v>76</v>
      </c>
      <c r="AY465" s="255" t="s">
        <v>128</v>
      </c>
    </row>
    <row r="466" s="15" customFormat="1">
      <c r="A466" s="15"/>
      <c r="B466" s="256"/>
      <c r="C466" s="257"/>
      <c r="D466" s="236" t="s">
        <v>137</v>
      </c>
      <c r="E466" s="258" t="s">
        <v>1</v>
      </c>
      <c r="F466" s="259" t="s">
        <v>140</v>
      </c>
      <c r="G466" s="257"/>
      <c r="H466" s="260">
        <v>121.899</v>
      </c>
      <c r="I466" s="261"/>
      <c r="J466" s="257"/>
      <c r="K466" s="257"/>
      <c r="L466" s="262"/>
      <c r="M466" s="263"/>
      <c r="N466" s="264"/>
      <c r="O466" s="264"/>
      <c r="P466" s="264"/>
      <c r="Q466" s="264"/>
      <c r="R466" s="264"/>
      <c r="S466" s="264"/>
      <c r="T466" s="265"/>
      <c r="U466" s="15"/>
      <c r="V466" s="15"/>
      <c r="W466" s="15"/>
      <c r="X466" s="15"/>
      <c r="Y466" s="15"/>
      <c r="Z466" s="15"/>
      <c r="AA466" s="15"/>
      <c r="AB466" s="15"/>
      <c r="AC466" s="15"/>
      <c r="AD466" s="15"/>
      <c r="AE466" s="15"/>
      <c r="AT466" s="266" t="s">
        <v>137</v>
      </c>
      <c r="AU466" s="266" t="s">
        <v>86</v>
      </c>
      <c r="AV466" s="15" t="s">
        <v>135</v>
      </c>
      <c r="AW466" s="15" t="s">
        <v>32</v>
      </c>
      <c r="AX466" s="15" t="s">
        <v>84</v>
      </c>
      <c r="AY466" s="266" t="s">
        <v>128</v>
      </c>
    </row>
    <row r="467" s="2" customFormat="1" ht="37.8" customHeight="1">
      <c r="A467" s="39"/>
      <c r="B467" s="40"/>
      <c r="C467" s="220" t="s">
        <v>811</v>
      </c>
      <c r="D467" s="220" t="s">
        <v>131</v>
      </c>
      <c r="E467" s="221" t="s">
        <v>1072</v>
      </c>
      <c r="F467" s="222" t="s">
        <v>1051</v>
      </c>
      <c r="G467" s="223" t="s">
        <v>282</v>
      </c>
      <c r="H467" s="224">
        <v>243.798</v>
      </c>
      <c r="I467" s="225"/>
      <c r="J467" s="226">
        <f>ROUND(I467*H467,2)</f>
        <v>0</v>
      </c>
      <c r="K467" s="227"/>
      <c r="L467" s="45"/>
      <c r="M467" s="228" t="s">
        <v>1</v>
      </c>
      <c r="N467" s="229" t="s">
        <v>41</v>
      </c>
      <c r="O467" s="92"/>
      <c r="P467" s="230">
        <f>O467*H467</f>
        <v>0</v>
      </c>
      <c r="Q467" s="230">
        <v>0</v>
      </c>
      <c r="R467" s="230">
        <f>Q467*H467</f>
        <v>0</v>
      </c>
      <c r="S467" s="230">
        <v>0</v>
      </c>
      <c r="T467" s="231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32" t="s">
        <v>135</v>
      </c>
      <c r="AT467" s="232" t="s">
        <v>131</v>
      </c>
      <c r="AU467" s="232" t="s">
        <v>86</v>
      </c>
      <c r="AY467" s="18" t="s">
        <v>128</v>
      </c>
      <c r="BE467" s="233">
        <f>IF(N467="základní",J467,0)</f>
        <v>0</v>
      </c>
      <c r="BF467" s="233">
        <f>IF(N467="snížená",J467,0)</f>
        <v>0</v>
      </c>
      <c r="BG467" s="233">
        <f>IF(N467="zákl. přenesená",J467,0)</f>
        <v>0</v>
      </c>
      <c r="BH467" s="233">
        <f>IF(N467="sníž. přenesená",J467,0)</f>
        <v>0</v>
      </c>
      <c r="BI467" s="233">
        <f>IF(N467="nulová",J467,0)</f>
        <v>0</v>
      </c>
      <c r="BJ467" s="18" t="s">
        <v>84</v>
      </c>
      <c r="BK467" s="233">
        <f>ROUND(I467*H467,2)</f>
        <v>0</v>
      </c>
      <c r="BL467" s="18" t="s">
        <v>135</v>
      </c>
      <c r="BM467" s="232" t="s">
        <v>1636</v>
      </c>
    </row>
    <row r="468" s="14" customFormat="1">
      <c r="A468" s="14"/>
      <c r="B468" s="245"/>
      <c r="C468" s="246"/>
      <c r="D468" s="236" t="s">
        <v>137</v>
      </c>
      <c r="E468" s="247" t="s">
        <v>1</v>
      </c>
      <c r="F468" s="248" t="s">
        <v>1637</v>
      </c>
      <c r="G468" s="246"/>
      <c r="H468" s="249">
        <v>243.798</v>
      </c>
      <c r="I468" s="250"/>
      <c r="J468" s="246"/>
      <c r="K468" s="246"/>
      <c r="L468" s="251"/>
      <c r="M468" s="252"/>
      <c r="N468" s="253"/>
      <c r="O468" s="253"/>
      <c r="P468" s="253"/>
      <c r="Q468" s="253"/>
      <c r="R468" s="253"/>
      <c r="S468" s="253"/>
      <c r="T468" s="254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5" t="s">
        <v>137</v>
      </c>
      <c r="AU468" s="255" t="s">
        <v>86</v>
      </c>
      <c r="AV468" s="14" t="s">
        <v>86</v>
      </c>
      <c r="AW468" s="14" t="s">
        <v>32</v>
      </c>
      <c r="AX468" s="14" t="s">
        <v>84</v>
      </c>
      <c r="AY468" s="255" t="s">
        <v>128</v>
      </c>
    </row>
    <row r="469" s="2" customFormat="1" ht="44.25" customHeight="1">
      <c r="A469" s="39"/>
      <c r="B469" s="40"/>
      <c r="C469" s="220" t="s">
        <v>815</v>
      </c>
      <c r="D469" s="220" t="s">
        <v>131</v>
      </c>
      <c r="E469" s="221" t="s">
        <v>1076</v>
      </c>
      <c r="F469" s="222" t="s">
        <v>1077</v>
      </c>
      <c r="G469" s="223" t="s">
        <v>282</v>
      </c>
      <c r="H469" s="224">
        <v>160.88800000000001</v>
      </c>
      <c r="I469" s="225"/>
      <c r="J469" s="226">
        <f>ROUND(I469*H469,2)</f>
        <v>0</v>
      </c>
      <c r="K469" s="227"/>
      <c r="L469" s="45"/>
      <c r="M469" s="228" t="s">
        <v>1</v>
      </c>
      <c r="N469" s="229" t="s">
        <v>41</v>
      </c>
      <c r="O469" s="92"/>
      <c r="P469" s="230">
        <f>O469*H469</f>
        <v>0</v>
      </c>
      <c r="Q469" s="230">
        <v>0</v>
      </c>
      <c r="R469" s="230">
        <f>Q469*H469</f>
        <v>0</v>
      </c>
      <c r="S469" s="230">
        <v>0</v>
      </c>
      <c r="T469" s="231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32" t="s">
        <v>135</v>
      </c>
      <c r="AT469" s="232" t="s">
        <v>131</v>
      </c>
      <c r="AU469" s="232" t="s">
        <v>86</v>
      </c>
      <c r="AY469" s="18" t="s">
        <v>128</v>
      </c>
      <c r="BE469" s="233">
        <f>IF(N469="základní",J469,0)</f>
        <v>0</v>
      </c>
      <c r="BF469" s="233">
        <f>IF(N469="snížená",J469,0)</f>
        <v>0</v>
      </c>
      <c r="BG469" s="233">
        <f>IF(N469="zákl. přenesená",J469,0)</f>
        <v>0</v>
      </c>
      <c r="BH469" s="233">
        <f>IF(N469="sníž. přenesená",J469,0)</f>
        <v>0</v>
      </c>
      <c r="BI469" s="233">
        <f>IF(N469="nulová",J469,0)</f>
        <v>0</v>
      </c>
      <c r="BJ469" s="18" t="s">
        <v>84</v>
      </c>
      <c r="BK469" s="233">
        <f>ROUND(I469*H469,2)</f>
        <v>0</v>
      </c>
      <c r="BL469" s="18" t="s">
        <v>135</v>
      </c>
      <c r="BM469" s="232" t="s">
        <v>1638</v>
      </c>
    </row>
    <row r="470" s="14" customFormat="1">
      <c r="A470" s="14"/>
      <c r="B470" s="245"/>
      <c r="C470" s="246"/>
      <c r="D470" s="236" t="s">
        <v>137</v>
      </c>
      <c r="E470" s="247" t="s">
        <v>1</v>
      </c>
      <c r="F470" s="248" t="s">
        <v>1639</v>
      </c>
      <c r="G470" s="246"/>
      <c r="H470" s="249">
        <v>160.88800000000001</v>
      </c>
      <c r="I470" s="250"/>
      <c r="J470" s="246"/>
      <c r="K470" s="246"/>
      <c r="L470" s="251"/>
      <c r="M470" s="252"/>
      <c r="N470" s="253"/>
      <c r="O470" s="253"/>
      <c r="P470" s="253"/>
      <c r="Q470" s="253"/>
      <c r="R470" s="253"/>
      <c r="S470" s="253"/>
      <c r="T470" s="254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55" t="s">
        <v>137</v>
      </c>
      <c r="AU470" s="255" t="s">
        <v>86</v>
      </c>
      <c r="AV470" s="14" t="s">
        <v>86</v>
      </c>
      <c r="AW470" s="14" t="s">
        <v>32</v>
      </c>
      <c r="AX470" s="14" t="s">
        <v>84</v>
      </c>
      <c r="AY470" s="255" t="s">
        <v>128</v>
      </c>
    </row>
    <row r="471" s="2" customFormat="1" ht="16.5" customHeight="1">
      <c r="A471" s="39"/>
      <c r="B471" s="40"/>
      <c r="C471" s="220" t="s">
        <v>823</v>
      </c>
      <c r="D471" s="220" t="s">
        <v>131</v>
      </c>
      <c r="E471" s="221" t="s">
        <v>1081</v>
      </c>
      <c r="F471" s="222" t="s">
        <v>1082</v>
      </c>
      <c r="G471" s="223" t="s">
        <v>282</v>
      </c>
      <c r="H471" s="224">
        <v>35.536000000000001</v>
      </c>
      <c r="I471" s="225"/>
      <c r="J471" s="226">
        <f>ROUND(I471*H471,2)</f>
        <v>0</v>
      </c>
      <c r="K471" s="227"/>
      <c r="L471" s="45"/>
      <c r="M471" s="228" t="s">
        <v>1</v>
      </c>
      <c r="N471" s="229" t="s">
        <v>41</v>
      </c>
      <c r="O471" s="92"/>
      <c r="P471" s="230">
        <f>O471*H471</f>
        <v>0</v>
      </c>
      <c r="Q471" s="230">
        <v>0</v>
      </c>
      <c r="R471" s="230">
        <f>Q471*H471</f>
        <v>0</v>
      </c>
      <c r="S471" s="230">
        <v>0</v>
      </c>
      <c r="T471" s="231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32" t="s">
        <v>135</v>
      </c>
      <c r="AT471" s="232" t="s">
        <v>131</v>
      </c>
      <c r="AU471" s="232" t="s">
        <v>86</v>
      </c>
      <c r="AY471" s="18" t="s">
        <v>128</v>
      </c>
      <c r="BE471" s="233">
        <f>IF(N471="základní",J471,0)</f>
        <v>0</v>
      </c>
      <c r="BF471" s="233">
        <f>IF(N471="snížená",J471,0)</f>
        <v>0</v>
      </c>
      <c r="BG471" s="233">
        <f>IF(N471="zákl. přenesená",J471,0)</f>
        <v>0</v>
      </c>
      <c r="BH471" s="233">
        <f>IF(N471="sníž. přenesená",J471,0)</f>
        <v>0</v>
      </c>
      <c r="BI471" s="233">
        <f>IF(N471="nulová",J471,0)</f>
        <v>0</v>
      </c>
      <c r="BJ471" s="18" t="s">
        <v>84</v>
      </c>
      <c r="BK471" s="233">
        <f>ROUND(I471*H471,2)</f>
        <v>0</v>
      </c>
      <c r="BL471" s="18" t="s">
        <v>135</v>
      </c>
      <c r="BM471" s="232" t="s">
        <v>1640</v>
      </c>
    </row>
    <row r="472" s="13" customFormat="1">
      <c r="A472" s="13"/>
      <c r="B472" s="234"/>
      <c r="C472" s="235"/>
      <c r="D472" s="236" t="s">
        <v>137</v>
      </c>
      <c r="E472" s="237" t="s">
        <v>1</v>
      </c>
      <c r="F472" s="238" t="s">
        <v>1067</v>
      </c>
      <c r="G472" s="235"/>
      <c r="H472" s="237" t="s">
        <v>1</v>
      </c>
      <c r="I472" s="239"/>
      <c r="J472" s="235"/>
      <c r="K472" s="235"/>
      <c r="L472" s="240"/>
      <c r="M472" s="241"/>
      <c r="N472" s="242"/>
      <c r="O472" s="242"/>
      <c r="P472" s="242"/>
      <c r="Q472" s="242"/>
      <c r="R472" s="242"/>
      <c r="S472" s="242"/>
      <c r="T472" s="243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4" t="s">
        <v>137</v>
      </c>
      <c r="AU472" s="244" t="s">
        <v>86</v>
      </c>
      <c r="AV472" s="13" t="s">
        <v>84</v>
      </c>
      <c r="AW472" s="13" t="s">
        <v>32</v>
      </c>
      <c r="AX472" s="13" t="s">
        <v>76</v>
      </c>
      <c r="AY472" s="244" t="s">
        <v>128</v>
      </c>
    </row>
    <row r="473" s="14" customFormat="1">
      <c r="A473" s="14"/>
      <c r="B473" s="245"/>
      <c r="C473" s="246"/>
      <c r="D473" s="236" t="s">
        <v>137</v>
      </c>
      <c r="E473" s="247" t="s">
        <v>1</v>
      </c>
      <c r="F473" s="248" t="s">
        <v>1635</v>
      </c>
      <c r="G473" s="246"/>
      <c r="H473" s="249">
        <v>35.536000000000001</v>
      </c>
      <c r="I473" s="250"/>
      <c r="J473" s="246"/>
      <c r="K473" s="246"/>
      <c r="L473" s="251"/>
      <c r="M473" s="252"/>
      <c r="N473" s="253"/>
      <c r="O473" s="253"/>
      <c r="P473" s="253"/>
      <c r="Q473" s="253"/>
      <c r="R473" s="253"/>
      <c r="S473" s="253"/>
      <c r="T473" s="254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55" t="s">
        <v>137</v>
      </c>
      <c r="AU473" s="255" t="s">
        <v>86</v>
      </c>
      <c r="AV473" s="14" t="s">
        <v>86</v>
      </c>
      <c r="AW473" s="14" t="s">
        <v>32</v>
      </c>
      <c r="AX473" s="14" t="s">
        <v>84</v>
      </c>
      <c r="AY473" s="255" t="s">
        <v>128</v>
      </c>
    </row>
    <row r="474" s="12" customFormat="1" ht="22.8" customHeight="1">
      <c r="A474" s="12"/>
      <c r="B474" s="204"/>
      <c r="C474" s="205"/>
      <c r="D474" s="206" t="s">
        <v>75</v>
      </c>
      <c r="E474" s="218" t="s">
        <v>1084</v>
      </c>
      <c r="F474" s="218" t="s">
        <v>1085</v>
      </c>
      <c r="G474" s="205"/>
      <c r="H474" s="205"/>
      <c r="I474" s="208"/>
      <c r="J474" s="219">
        <f>BK474</f>
        <v>0</v>
      </c>
      <c r="K474" s="205"/>
      <c r="L474" s="210"/>
      <c r="M474" s="211"/>
      <c r="N474" s="212"/>
      <c r="O474" s="212"/>
      <c r="P474" s="213">
        <f>SUM(P475:P476)</f>
        <v>0</v>
      </c>
      <c r="Q474" s="212"/>
      <c r="R474" s="213">
        <f>SUM(R475:R476)</f>
        <v>0</v>
      </c>
      <c r="S474" s="212"/>
      <c r="T474" s="214">
        <f>SUM(T475:T476)</f>
        <v>0</v>
      </c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R474" s="215" t="s">
        <v>84</v>
      </c>
      <c r="AT474" s="216" t="s">
        <v>75</v>
      </c>
      <c r="AU474" s="216" t="s">
        <v>84</v>
      </c>
      <c r="AY474" s="215" t="s">
        <v>128</v>
      </c>
      <c r="BK474" s="217">
        <f>SUM(BK475:BK476)</f>
        <v>0</v>
      </c>
    </row>
    <row r="475" s="2" customFormat="1" ht="44.25" customHeight="1">
      <c r="A475" s="39"/>
      <c r="B475" s="40"/>
      <c r="C475" s="220" t="s">
        <v>829</v>
      </c>
      <c r="D475" s="220" t="s">
        <v>131</v>
      </c>
      <c r="E475" s="221" t="s">
        <v>1087</v>
      </c>
      <c r="F475" s="222" t="s">
        <v>1088</v>
      </c>
      <c r="G475" s="223" t="s">
        <v>282</v>
      </c>
      <c r="H475" s="224">
        <v>249.392</v>
      </c>
      <c r="I475" s="225"/>
      <c r="J475" s="226">
        <f>ROUND(I475*H475,2)</f>
        <v>0</v>
      </c>
      <c r="K475" s="227"/>
      <c r="L475" s="45"/>
      <c r="M475" s="228" t="s">
        <v>1</v>
      </c>
      <c r="N475" s="229" t="s">
        <v>41</v>
      </c>
      <c r="O475" s="92"/>
      <c r="P475" s="230">
        <f>O475*H475</f>
        <v>0</v>
      </c>
      <c r="Q475" s="230">
        <v>0</v>
      </c>
      <c r="R475" s="230">
        <f>Q475*H475</f>
        <v>0</v>
      </c>
      <c r="S475" s="230">
        <v>0</v>
      </c>
      <c r="T475" s="231">
        <f>S475*H475</f>
        <v>0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32" t="s">
        <v>135</v>
      </c>
      <c r="AT475" s="232" t="s">
        <v>131</v>
      </c>
      <c r="AU475" s="232" t="s">
        <v>86</v>
      </c>
      <c r="AY475" s="18" t="s">
        <v>128</v>
      </c>
      <c r="BE475" s="233">
        <f>IF(N475="základní",J475,0)</f>
        <v>0</v>
      </c>
      <c r="BF475" s="233">
        <f>IF(N475="snížená",J475,0)</f>
        <v>0</v>
      </c>
      <c r="BG475" s="233">
        <f>IF(N475="zákl. přenesená",J475,0)</f>
        <v>0</v>
      </c>
      <c r="BH475" s="233">
        <f>IF(N475="sníž. přenesená",J475,0)</f>
        <v>0</v>
      </c>
      <c r="BI475" s="233">
        <f>IF(N475="nulová",J475,0)</f>
        <v>0</v>
      </c>
      <c r="BJ475" s="18" t="s">
        <v>84</v>
      </c>
      <c r="BK475" s="233">
        <f>ROUND(I475*H475,2)</f>
        <v>0</v>
      </c>
      <c r="BL475" s="18" t="s">
        <v>135</v>
      </c>
      <c r="BM475" s="232" t="s">
        <v>1641</v>
      </c>
    </row>
    <row r="476" s="2" customFormat="1" ht="55.5" customHeight="1">
      <c r="A476" s="39"/>
      <c r="B476" s="40"/>
      <c r="C476" s="220" t="s">
        <v>833</v>
      </c>
      <c r="D476" s="220" t="s">
        <v>131</v>
      </c>
      <c r="E476" s="221" t="s">
        <v>1091</v>
      </c>
      <c r="F476" s="222" t="s">
        <v>1092</v>
      </c>
      <c r="G476" s="223" t="s">
        <v>282</v>
      </c>
      <c r="H476" s="224">
        <v>249.392</v>
      </c>
      <c r="I476" s="225"/>
      <c r="J476" s="226">
        <f>ROUND(I476*H476,2)</f>
        <v>0</v>
      </c>
      <c r="K476" s="227"/>
      <c r="L476" s="45"/>
      <c r="M476" s="281" t="s">
        <v>1</v>
      </c>
      <c r="N476" s="282" t="s">
        <v>41</v>
      </c>
      <c r="O476" s="283"/>
      <c r="P476" s="284">
        <f>O476*H476</f>
        <v>0</v>
      </c>
      <c r="Q476" s="284">
        <v>0</v>
      </c>
      <c r="R476" s="284">
        <f>Q476*H476</f>
        <v>0</v>
      </c>
      <c r="S476" s="284">
        <v>0</v>
      </c>
      <c r="T476" s="285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32" t="s">
        <v>135</v>
      </c>
      <c r="AT476" s="232" t="s">
        <v>131</v>
      </c>
      <c r="AU476" s="232" t="s">
        <v>86</v>
      </c>
      <c r="AY476" s="18" t="s">
        <v>128</v>
      </c>
      <c r="BE476" s="233">
        <f>IF(N476="základní",J476,0)</f>
        <v>0</v>
      </c>
      <c r="BF476" s="233">
        <f>IF(N476="snížená",J476,0)</f>
        <v>0</v>
      </c>
      <c r="BG476" s="233">
        <f>IF(N476="zákl. přenesená",J476,0)</f>
        <v>0</v>
      </c>
      <c r="BH476" s="233">
        <f>IF(N476="sníž. přenesená",J476,0)</f>
        <v>0</v>
      </c>
      <c r="BI476" s="233">
        <f>IF(N476="nulová",J476,0)</f>
        <v>0</v>
      </c>
      <c r="BJ476" s="18" t="s">
        <v>84</v>
      </c>
      <c r="BK476" s="233">
        <f>ROUND(I476*H476,2)</f>
        <v>0</v>
      </c>
      <c r="BL476" s="18" t="s">
        <v>135</v>
      </c>
      <c r="BM476" s="232" t="s">
        <v>1642</v>
      </c>
    </row>
    <row r="477" s="2" customFormat="1" ht="6.96" customHeight="1">
      <c r="A477" s="39"/>
      <c r="B477" s="67"/>
      <c r="C477" s="68"/>
      <c r="D477" s="68"/>
      <c r="E477" s="68"/>
      <c r="F477" s="68"/>
      <c r="G477" s="68"/>
      <c r="H477" s="68"/>
      <c r="I477" s="68"/>
      <c r="J477" s="68"/>
      <c r="K477" s="68"/>
      <c r="L477" s="45"/>
      <c r="M477" s="39"/>
      <c r="O477" s="39"/>
      <c r="P477" s="39"/>
      <c r="Q477" s="39"/>
      <c r="R477" s="39"/>
      <c r="S477" s="39"/>
      <c r="T477" s="39"/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</row>
  </sheetData>
  <sheetProtection sheet="1" autoFilter="0" formatColumns="0" formatRows="0" objects="1" scenarios="1" spinCount="100000" saltValue="SWTQUkP06S98SY2hhEOd21aTNTOqXZZd5Y8D4duaGC8xpTroqwjmgby/LZgNXV3A5syXs2D9vY++spSyOQye5Q==" hashValue="lILAgUIVjNZ0I5hJ15H8puMKZ1xIWIVeEIbHJBmU6rQgp93EUGRi9AMv34+9t0wqhumJeRkZDkNkaY7GTC/ZMg==" algorithmName="SHA-512" password="CA9C"/>
  <autoFilter ref="C128:K476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99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Otrokovice - rekonstrukce místní komunikace Čechova - verze 2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1643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12. 2. 2024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1644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1644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ROUND(J130,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ROUND((SUM(BE130:BE376)),  2)</f>
        <v>0</v>
      </c>
      <c r="G33" s="39"/>
      <c r="H33" s="39"/>
      <c r="I33" s="156">
        <v>0.20999999999999999</v>
      </c>
      <c r="J33" s="155">
        <f>ROUND(((SUM(BE130:BE376))*I33),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ROUND((SUM(BF130:BF376)),  2)</f>
        <v>0</v>
      </c>
      <c r="G34" s="39"/>
      <c r="H34" s="39"/>
      <c r="I34" s="156">
        <v>0.12</v>
      </c>
      <c r="J34" s="155">
        <f>ROUND(((SUM(BF130:BF376))*I34),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ROUND((SUM(BG130:BG376)),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ROUND((SUM(BH130:BH376)),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ROUND((SUM(BI130:BI376)),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Otrokovice - rekonstrukce místní komunikace Čechova - verze 2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301 - Kanalizace dešťová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Otrokovice střed</v>
      </c>
      <c r="G89" s="41"/>
      <c r="H89" s="41"/>
      <c r="I89" s="33" t="s">
        <v>22</v>
      </c>
      <c r="J89" s="80" t="str">
        <f>IF(J12="","",J12)</f>
        <v>12. 2. 2024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Otrokovice</v>
      </c>
      <c r="G91" s="41"/>
      <c r="H91" s="41"/>
      <c r="I91" s="33" t="s">
        <v>30</v>
      </c>
      <c r="J91" s="37" t="str">
        <f>E21</f>
        <v>J.Košík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J.Košík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103</v>
      </c>
      <c r="D94" s="177"/>
      <c r="E94" s="177"/>
      <c r="F94" s="177"/>
      <c r="G94" s="177"/>
      <c r="H94" s="177"/>
      <c r="I94" s="177"/>
      <c r="J94" s="178" t="s">
        <v>104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105</v>
      </c>
      <c r="D96" s="41"/>
      <c r="E96" s="41"/>
      <c r="F96" s="41"/>
      <c r="G96" s="41"/>
      <c r="H96" s="41"/>
      <c r="I96" s="41"/>
      <c r="J96" s="111">
        <f>J130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106</v>
      </c>
    </row>
    <row r="97" s="9" customFormat="1" ht="24.96" customHeight="1">
      <c r="A97" s="9"/>
      <c r="B97" s="180"/>
      <c r="C97" s="181"/>
      <c r="D97" s="182" t="s">
        <v>1645</v>
      </c>
      <c r="E97" s="183"/>
      <c r="F97" s="183"/>
      <c r="G97" s="183"/>
      <c r="H97" s="183"/>
      <c r="I97" s="183"/>
      <c r="J97" s="184">
        <f>J131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0"/>
      <c r="C98" s="181"/>
      <c r="D98" s="182" t="s">
        <v>1646</v>
      </c>
      <c r="E98" s="183"/>
      <c r="F98" s="183"/>
      <c r="G98" s="183"/>
      <c r="H98" s="183"/>
      <c r="I98" s="183"/>
      <c r="J98" s="184">
        <f>J232</f>
        <v>0</v>
      </c>
      <c r="K98" s="181"/>
      <c r="L98" s="18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80"/>
      <c r="C99" s="181"/>
      <c r="D99" s="182" t="s">
        <v>1647</v>
      </c>
      <c r="E99" s="183"/>
      <c r="F99" s="183"/>
      <c r="G99" s="183"/>
      <c r="H99" s="183"/>
      <c r="I99" s="183"/>
      <c r="J99" s="184">
        <f>J244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0"/>
      <c r="C100" s="181"/>
      <c r="D100" s="182" t="s">
        <v>1648</v>
      </c>
      <c r="E100" s="183"/>
      <c r="F100" s="183"/>
      <c r="G100" s="183"/>
      <c r="H100" s="183"/>
      <c r="I100" s="183"/>
      <c r="J100" s="184">
        <f>J260</f>
        <v>0</v>
      </c>
      <c r="K100" s="181"/>
      <c r="L100" s="18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0"/>
      <c r="C101" s="181"/>
      <c r="D101" s="182" t="s">
        <v>1649</v>
      </c>
      <c r="E101" s="183"/>
      <c r="F101" s="183"/>
      <c r="G101" s="183"/>
      <c r="H101" s="183"/>
      <c r="I101" s="183"/>
      <c r="J101" s="184">
        <f>J289</f>
        <v>0</v>
      </c>
      <c r="K101" s="181"/>
      <c r="L101" s="18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0"/>
      <c r="C102" s="181"/>
      <c r="D102" s="182" t="s">
        <v>1650</v>
      </c>
      <c r="E102" s="183"/>
      <c r="F102" s="183"/>
      <c r="G102" s="183"/>
      <c r="H102" s="183"/>
      <c r="I102" s="183"/>
      <c r="J102" s="184">
        <f>J294</f>
        <v>0</v>
      </c>
      <c r="K102" s="181"/>
      <c r="L102" s="18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0"/>
      <c r="C103" s="181"/>
      <c r="D103" s="182" t="s">
        <v>1651</v>
      </c>
      <c r="E103" s="183"/>
      <c r="F103" s="183"/>
      <c r="G103" s="183"/>
      <c r="H103" s="183"/>
      <c r="I103" s="183"/>
      <c r="J103" s="184">
        <f>J298</f>
        <v>0</v>
      </c>
      <c r="K103" s="181"/>
      <c r="L103" s="18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80"/>
      <c r="C104" s="181"/>
      <c r="D104" s="182" t="s">
        <v>1652</v>
      </c>
      <c r="E104" s="183"/>
      <c r="F104" s="183"/>
      <c r="G104" s="183"/>
      <c r="H104" s="183"/>
      <c r="I104" s="183"/>
      <c r="J104" s="184">
        <f>J300</f>
        <v>0</v>
      </c>
      <c r="K104" s="181"/>
      <c r="L104" s="18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80"/>
      <c r="C105" s="181"/>
      <c r="D105" s="182" t="s">
        <v>1653</v>
      </c>
      <c r="E105" s="183"/>
      <c r="F105" s="183"/>
      <c r="G105" s="183"/>
      <c r="H105" s="183"/>
      <c r="I105" s="183"/>
      <c r="J105" s="184">
        <f>J319</f>
        <v>0</v>
      </c>
      <c r="K105" s="181"/>
      <c r="L105" s="185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80"/>
      <c r="C106" s="181"/>
      <c r="D106" s="182" t="s">
        <v>1654</v>
      </c>
      <c r="E106" s="183"/>
      <c r="F106" s="183"/>
      <c r="G106" s="183"/>
      <c r="H106" s="183"/>
      <c r="I106" s="183"/>
      <c r="J106" s="184">
        <f>J351</f>
        <v>0</v>
      </c>
      <c r="K106" s="181"/>
      <c r="L106" s="185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9" customFormat="1" ht="24.96" customHeight="1">
      <c r="A107" s="9"/>
      <c r="B107" s="180"/>
      <c r="C107" s="181"/>
      <c r="D107" s="182" t="s">
        <v>1655</v>
      </c>
      <c r="E107" s="183"/>
      <c r="F107" s="183"/>
      <c r="G107" s="183"/>
      <c r="H107" s="183"/>
      <c r="I107" s="183"/>
      <c r="J107" s="184">
        <f>J363</f>
        <v>0</v>
      </c>
      <c r="K107" s="181"/>
      <c r="L107" s="185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9" customFormat="1" ht="24.96" customHeight="1">
      <c r="A108" s="9"/>
      <c r="B108" s="180"/>
      <c r="C108" s="181"/>
      <c r="D108" s="182" t="s">
        <v>1656</v>
      </c>
      <c r="E108" s="183"/>
      <c r="F108" s="183"/>
      <c r="G108" s="183"/>
      <c r="H108" s="183"/>
      <c r="I108" s="183"/>
      <c r="J108" s="184">
        <f>J368</f>
        <v>0</v>
      </c>
      <c r="K108" s="181"/>
      <c r="L108" s="185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9" customFormat="1" ht="24.96" customHeight="1">
      <c r="A109" s="9"/>
      <c r="B109" s="180"/>
      <c r="C109" s="181"/>
      <c r="D109" s="182" t="s">
        <v>1657</v>
      </c>
      <c r="E109" s="183"/>
      <c r="F109" s="183"/>
      <c r="G109" s="183"/>
      <c r="H109" s="183"/>
      <c r="I109" s="183"/>
      <c r="J109" s="184">
        <f>J370</f>
        <v>0</v>
      </c>
      <c r="K109" s="181"/>
      <c r="L109" s="185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9" customFormat="1" ht="24.96" customHeight="1">
      <c r="A110" s="9"/>
      <c r="B110" s="180"/>
      <c r="C110" s="181"/>
      <c r="D110" s="182" t="s">
        <v>1658</v>
      </c>
      <c r="E110" s="183"/>
      <c r="F110" s="183"/>
      <c r="G110" s="183"/>
      <c r="H110" s="183"/>
      <c r="I110" s="183"/>
      <c r="J110" s="184">
        <f>J376</f>
        <v>0</v>
      </c>
      <c r="K110" s="181"/>
      <c r="L110" s="185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2" customFormat="1" ht="21.84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67"/>
      <c r="C112" s="68"/>
      <c r="D112" s="68"/>
      <c r="E112" s="68"/>
      <c r="F112" s="68"/>
      <c r="G112" s="68"/>
      <c r="H112" s="68"/>
      <c r="I112" s="68"/>
      <c r="J112" s="68"/>
      <c r="K112" s="68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6" s="2" customFormat="1" ht="6.96" customHeight="1">
      <c r="A116" s="39"/>
      <c r="B116" s="69"/>
      <c r="C116" s="70"/>
      <c r="D116" s="70"/>
      <c r="E116" s="70"/>
      <c r="F116" s="70"/>
      <c r="G116" s="70"/>
      <c r="H116" s="70"/>
      <c r="I116" s="70"/>
      <c r="J116" s="70"/>
      <c r="K116" s="70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24.96" customHeight="1">
      <c r="A117" s="39"/>
      <c r="B117" s="40"/>
      <c r="C117" s="24" t="s">
        <v>112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16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6.5" customHeight="1">
      <c r="A120" s="39"/>
      <c r="B120" s="40"/>
      <c r="C120" s="41"/>
      <c r="D120" s="41"/>
      <c r="E120" s="175" t="str">
        <f>E7</f>
        <v>Otrokovice - rekonstrukce místní komunikace Čechova - verze 2</v>
      </c>
      <c r="F120" s="33"/>
      <c r="G120" s="33"/>
      <c r="H120" s="33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100</v>
      </c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6.5" customHeight="1">
      <c r="A122" s="39"/>
      <c r="B122" s="40"/>
      <c r="C122" s="41"/>
      <c r="D122" s="41"/>
      <c r="E122" s="77" t="str">
        <f>E9</f>
        <v>SO 301 - Kanalizace dešťová</v>
      </c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3" t="s">
        <v>20</v>
      </c>
      <c r="D124" s="41"/>
      <c r="E124" s="41"/>
      <c r="F124" s="28" t="str">
        <f>F12</f>
        <v>Otrokovice střed</v>
      </c>
      <c r="G124" s="41"/>
      <c r="H124" s="41"/>
      <c r="I124" s="33" t="s">
        <v>22</v>
      </c>
      <c r="J124" s="80" t="str">
        <f>IF(J12="","",J12)</f>
        <v>12. 2. 2024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5.15" customHeight="1">
      <c r="A126" s="39"/>
      <c r="B126" s="40"/>
      <c r="C126" s="33" t="s">
        <v>24</v>
      </c>
      <c r="D126" s="41"/>
      <c r="E126" s="41"/>
      <c r="F126" s="28" t="str">
        <f>E15</f>
        <v>Město Otrokovice</v>
      </c>
      <c r="G126" s="41"/>
      <c r="H126" s="41"/>
      <c r="I126" s="33" t="s">
        <v>30</v>
      </c>
      <c r="J126" s="37" t="str">
        <f>E21</f>
        <v>J.Košík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5.15" customHeight="1">
      <c r="A127" s="39"/>
      <c r="B127" s="40"/>
      <c r="C127" s="33" t="s">
        <v>28</v>
      </c>
      <c r="D127" s="41"/>
      <c r="E127" s="41"/>
      <c r="F127" s="28" t="str">
        <f>IF(E18="","",E18)</f>
        <v>Vyplň údaj</v>
      </c>
      <c r="G127" s="41"/>
      <c r="H127" s="41"/>
      <c r="I127" s="33" t="s">
        <v>33</v>
      </c>
      <c r="J127" s="37" t="str">
        <f>E24</f>
        <v>J.Košík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0.32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11" customFormat="1" ht="29.28" customHeight="1">
      <c r="A129" s="192"/>
      <c r="B129" s="193"/>
      <c r="C129" s="194" t="s">
        <v>113</v>
      </c>
      <c r="D129" s="195" t="s">
        <v>61</v>
      </c>
      <c r="E129" s="195" t="s">
        <v>57</v>
      </c>
      <c r="F129" s="195" t="s">
        <v>58</v>
      </c>
      <c r="G129" s="195" t="s">
        <v>114</v>
      </c>
      <c r="H129" s="195" t="s">
        <v>115</v>
      </c>
      <c r="I129" s="195" t="s">
        <v>116</v>
      </c>
      <c r="J129" s="196" t="s">
        <v>104</v>
      </c>
      <c r="K129" s="197" t="s">
        <v>117</v>
      </c>
      <c r="L129" s="198"/>
      <c r="M129" s="101" t="s">
        <v>1</v>
      </c>
      <c r="N129" s="102" t="s">
        <v>40</v>
      </c>
      <c r="O129" s="102" t="s">
        <v>118</v>
      </c>
      <c r="P129" s="102" t="s">
        <v>119</v>
      </c>
      <c r="Q129" s="102" t="s">
        <v>120</v>
      </c>
      <c r="R129" s="102" t="s">
        <v>121</v>
      </c>
      <c r="S129" s="102" t="s">
        <v>122</v>
      </c>
      <c r="T129" s="103" t="s">
        <v>123</v>
      </c>
      <c r="U129" s="192"/>
      <c r="V129" s="192"/>
      <c r="W129" s="192"/>
      <c r="X129" s="192"/>
      <c r="Y129" s="192"/>
      <c r="Z129" s="192"/>
      <c r="AA129" s="192"/>
      <c r="AB129" s="192"/>
      <c r="AC129" s="192"/>
      <c r="AD129" s="192"/>
      <c r="AE129" s="192"/>
    </row>
    <row r="130" s="2" customFormat="1" ht="22.8" customHeight="1">
      <c r="A130" s="39"/>
      <c r="B130" s="40"/>
      <c r="C130" s="108" t="s">
        <v>124</v>
      </c>
      <c r="D130" s="41"/>
      <c r="E130" s="41"/>
      <c r="F130" s="41"/>
      <c r="G130" s="41"/>
      <c r="H130" s="41"/>
      <c r="I130" s="41"/>
      <c r="J130" s="199">
        <f>BK130</f>
        <v>0</v>
      </c>
      <c r="K130" s="41"/>
      <c r="L130" s="45"/>
      <c r="M130" s="104"/>
      <c r="N130" s="200"/>
      <c r="O130" s="105"/>
      <c r="P130" s="201">
        <f>P131+P232+P244+P260+P289+P294+P298+P300+P319+P351+P363+P368+P370+P376</f>
        <v>0</v>
      </c>
      <c r="Q130" s="105"/>
      <c r="R130" s="201">
        <f>R131+R232+R244+R260+R289+R294+R298+R300+R319+R351+R363+R368+R370+R376</f>
        <v>0</v>
      </c>
      <c r="S130" s="105"/>
      <c r="T130" s="202">
        <f>T131+T232+T244+T260+T289+T294+T298+T300+T319+T351+T363+T368+T370+T376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75</v>
      </c>
      <c r="AU130" s="18" t="s">
        <v>106</v>
      </c>
      <c r="BK130" s="203">
        <f>BK131+BK232+BK244+BK260+BK289+BK294+BK298+BK300+BK319+BK351+BK363+BK368+BK370+BK376</f>
        <v>0</v>
      </c>
    </row>
    <row r="131" s="12" customFormat="1" ht="25.92" customHeight="1">
      <c r="A131" s="12"/>
      <c r="B131" s="204"/>
      <c r="C131" s="205"/>
      <c r="D131" s="206" t="s">
        <v>75</v>
      </c>
      <c r="E131" s="207" t="s">
        <v>84</v>
      </c>
      <c r="F131" s="207" t="s">
        <v>246</v>
      </c>
      <c r="G131" s="205"/>
      <c r="H131" s="205"/>
      <c r="I131" s="208"/>
      <c r="J131" s="209">
        <f>BK131</f>
        <v>0</v>
      </c>
      <c r="K131" s="205"/>
      <c r="L131" s="210"/>
      <c r="M131" s="211"/>
      <c r="N131" s="212"/>
      <c r="O131" s="212"/>
      <c r="P131" s="213">
        <f>SUM(P132:P231)</f>
        <v>0</v>
      </c>
      <c r="Q131" s="212"/>
      <c r="R131" s="213">
        <f>SUM(R132:R231)</f>
        <v>0</v>
      </c>
      <c r="S131" s="212"/>
      <c r="T131" s="214">
        <f>SUM(T132:T231)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5" t="s">
        <v>84</v>
      </c>
      <c r="AT131" s="216" t="s">
        <v>75</v>
      </c>
      <c r="AU131" s="216" t="s">
        <v>76</v>
      </c>
      <c r="AY131" s="215" t="s">
        <v>128</v>
      </c>
      <c r="BK131" s="217">
        <f>SUM(BK132:BK231)</f>
        <v>0</v>
      </c>
    </row>
    <row r="132" s="2" customFormat="1" ht="24.15" customHeight="1">
      <c r="A132" s="39"/>
      <c r="B132" s="40"/>
      <c r="C132" s="220" t="s">
        <v>84</v>
      </c>
      <c r="D132" s="220" t="s">
        <v>131</v>
      </c>
      <c r="E132" s="221" t="s">
        <v>1659</v>
      </c>
      <c r="F132" s="222" t="s">
        <v>1660</v>
      </c>
      <c r="G132" s="223" t="s">
        <v>1661</v>
      </c>
      <c r="H132" s="224">
        <v>720</v>
      </c>
      <c r="I132" s="225"/>
      <c r="J132" s="226">
        <f>ROUND(I132*H132,2)</f>
        <v>0</v>
      </c>
      <c r="K132" s="227"/>
      <c r="L132" s="45"/>
      <c r="M132" s="228" t="s">
        <v>1</v>
      </c>
      <c r="N132" s="229" t="s">
        <v>41</v>
      </c>
      <c r="O132" s="92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2" t="s">
        <v>135</v>
      </c>
      <c r="AT132" s="232" t="s">
        <v>131</v>
      </c>
      <c r="AU132" s="232" t="s">
        <v>84</v>
      </c>
      <c r="AY132" s="18" t="s">
        <v>128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8" t="s">
        <v>84</v>
      </c>
      <c r="BK132" s="233">
        <f>ROUND(I132*H132,2)</f>
        <v>0</v>
      </c>
      <c r="BL132" s="18" t="s">
        <v>135</v>
      </c>
      <c r="BM132" s="232" t="s">
        <v>86</v>
      </c>
    </row>
    <row r="133" s="14" customFormat="1">
      <c r="A133" s="14"/>
      <c r="B133" s="245"/>
      <c r="C133" s="246"/>
      <c r="D133" s="236" t="s">
        <v>137</v>
      </c>
      <c r="E133" s="247" t="s">
        <v>1</v>
      </c>
      <c r="F133" s="248" t="s">
        <v>1662</v>
      </c>
      <c r="G133" s="246"/>
      <c r="H133" s="249">
        <v>720</v>
      </c>
      <c r="I133" s="250"/>
      <c r="J133" s="246"/>
      <c r="K133" s="246"/>
      <c r="L133" s="251"/>
      <c r="M133" s="252"/>
      <c r="N133" s="253"/>
      <c r="O133" s="253"/>
      <c r="P133" s="253"/>
      <c r="Q133" s="253"/>
      <c r="R133" s="253"/>
      <c r="S133" s="253"/>
      <c r="T133" s="25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5" t="s">
        <v>137</v>
      </c>
      <c r="AU133" s="255" t="s">
        <v>84</v>
      </c>
      <c r="AV133" s="14" t="s">
        <v>86</v>
      </c>
      <c r="AW133" s="14" t="s">
        <v>32</v>
      </c>
      <c r="AX133" s="14" t="s">
        <v>76</v>
      </c>
      <c r="AY133" s="255" t="s">
        <v>128</v>
      </c>
    </row>
    <row r="134" s="15" customFormat="1">
      <c r="A134" s="15"/>
      <c r="B134" s="256"/>
      <c r="C134" s="257"/>
      <c r="D134" s="236" t="s">
        <v>137</v>
      </c>
      <c r="E134" s="258" t="s">
        <v>1</v>
      </c>
      <c r="F134" s="259" t="s">
        <v>140</v>
      </c>
      <c r="G134" s="257"/>
      <c r="H134" s="260">
        <v>720</v>
      </c>
      <c r="I134" s="261"/>
      <c r="J134" s="257"/>
      <c r="K134" s="257"/>
      <c r="L134" s="262"/>
      <c r="M134" s="263"/>
      <c r="N134" s="264"/>
      <c r="O134" s="264"/>
      <c r="P134" s="264"/>
      <c r="Q134" s="264"/>
      <c r="R134" s="264"/>
      <c r="S134" s="264"/>
      <c r="T134" s="26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6" t="s">
        <v>137</v>
      </c>
      <c r="AU134" s="266" t="s">
        <v>84</v>
      </c>
      <c r="AV134" s="15" t="s">
        <v>135</v>
      </c>
      <c r="AW134" s="15" t="s">
        <v>32</v>
      </c>
      <c r="AX134" s="15" t="s">
        <v>84</v>
      </c>
      <c r="AY134" s="266" t="s">
        <v>128</v>
      </c>
    </row>
    <row r="135" s="2" customFormat="1" ht="37.8" customHeight="1">
      <c r="A135" s="39"/>
      <c r="B135" s="40"/>
      <c r="C135" s="220" t="s">
        <v>86</v>
      </c>
      <c r="D135" s="220" t="s">
        <v>131</v>
      </c>
      <c r="E135" s="221" t="s">
        <v>1663</v>
      </c>
      <c r="F135" s="222" t="s">
        <v>1664</v>
      </c>
      <c r="G135" s="223" t="s">
        <v>1665</v>
      </c>
      <c r="H135" s="224">
        <v>30</v>
      </c>
      <c r="I135" s="225"/>
      <c r="J135" s="226">
        <f>ROUND(I135*H135,2)</f>
        <v>0</v>
      </c>
      <c r="K135" s="227"/>
      <c r="L135" s="45"/>
      <c r="M135" s="228" t="s">
        <v>1</v>
      </c>
      <c r="N135" s="229" t="s">
        <v>41</v>
      </c>
      <c r="O135" s="92"/>
      <c r="P135" s="230">
        <f>O135*H135</f>
        <v>0</v>
      </c>
      <c r="Q135" s="230">
        <v>0</v>
      </c>
      <c r="R135" s="230">
        <f>Q135*H135</f>
        <v>0</v>
      </c>
      <c r="S135" s="230">
        <v>0</v>
      </c>
      <c r="T135" s="231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2" t="s">
        <v>135</v>
      </c>
      <c r="AT135" s="232" t="s">
        <v>131</v>
      </c>
      <c r="AU135" s="232" t="s">
        <v>84</v>
      </c>
      <c r="AY135" s="18" t="s">
        <v>128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18" t="s">
        <v>84</v>
      </c>
      <c r="BK135" s="233">
        <f>ROUND(I135*H135,2)</f>
        <v>0</v>
      </c>
      <c r="BL135" s="18" t="s">
        <v>135</v>
      </c>
      <c r="BM135" s="232" t="s">
        <v>135</v>
      </c>
    </row>
    <row r="136" s="2" customFormat="1" ht="24.15" customHeight="1">
      <c r="A136" s="39"/>
      <c r="B136" s="40"/>
      <c r="C136" s="220" t="s">
        <v>146</v>
      </c>
      <c r="D136" s="220" t="s">
        <v>131</v>
      </c>
      <c r="E136" s="221" t="s">
        <v>1666</v>
      </c>
      <c r="F136" s="222" t="s">
        <v>1667</v>
      </c>
      <c r="G136" s="223" t="s">
        <v>449</v>
      </c>
      <c r="H136" s="224">
        <v>4</v>
      </c>
      <c r="I136" s="225"/>
      <c r="J136" s="226">
        <f>ROUND(I136*H136,2)</f>
        <v>0</v>
      </c>
      <c r="K136" s="227"/>
      <c r="L136" s="45"/>
      <c r="M136" s="228" t="s">
        <v>1</v>
      </c>
      <c r="N136" s="229" t="s">
        <v>41</v>
      </c>
      <c r="O136" s="92"/>
      <c r="P136" s="230">
        <f>O136*H136</f>
        <v>0</v>
      </c>
      <c r="Q136" s="230">
        <v>0</v>
      </c>
      <c r="R136" s="230">
        <f>Q136*H136</f>
        <v>0</v>
      </c>
      <c r="S136" s="230">
        <v>0</v>
      </c>
      <c r="T136" s="231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2" t="s">
        <v>135</v>
      </c>
      <c r="AT136" s="232" t="s">
        <v>131</v>
      </c>
      <c r="AU136" s="232" t="s">
        <v>84</v>
      </c>
      <c r="AY136" s="18" t="s">
        <v>128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8" t="s">
        <v>84</v>
      </c>
      <c r="BK136" s="233">
        <f>ROUND(I136*H136,2)</f>
        <v>0</v>
      </c>
      <c r="BL136" s="18" t="s">
        <v>135</v>
      </c>
      <c r="BM136" s="232" t="s">
        <v>139</v>
      </c>
    </row>
    <row r="137" s="14" customFormat="1">
      <c r="A137" s="14"/>
      <c r="B137" s="245"/>
      <c r="C137" s="246"/>
      <c r="D137" s="236" t="s">
        <v>137</v>
      </c>
      <c r="E137" s="247" t="s">
        <v>1</v>
      </c>
      <c r="F137" s="248" t="s">
        <v>1668</v>
      </c>
      <c r="G137" s="246"/>
      <c r="H137" s="249">
        <v>4</v>
      </c>
      <c r="I137" s="250"/>
      <c r="J137" s="246"/>
      <c r="K137" s="246"/>
      <c r="L137" s="251"/>
      <c r="M137" s="252"/>
      <c r="N137" s="253"/>
      <c r="O137" s="253"/>
      <c r="P137" s="253"/>
      <c r="Q137" s="253"/>
      <c r="R137" s="253"/>
      <c r="S137" s="253"/>
      <c r="T137" s="25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5" t="s">
        <v>137</v>
      </c>
      <c r="AU137" s="255" t="s">
        <v>84</v>
      </c>
      <c r="AV137" s="14" t="s">
        <v>86</v>
      </c>
      <c r="AW137" s="14" t="s">
        <v>32</v>
      </c>
      <c r="AX137" s="14" t="s">
        <v>76</v>
      </c>
      <c r="AY137" s="255" t="s">
        <v>128</v>
      </c>
    </row>
    <row r="138" s="15" customFormat="1">
      <c r="A138" s="15"/>
      <c r="B138" s="256"/>
      <c r="C138" s="257"/>
      <c r="D138" s="236" t="s">
        <v>137</v>
      </c>
      <c r="E138" s="258" t="s">
        <v>1</v>
      </c>
      <c r="F138" s="259" t="s">
        <v>140</v>
      </c>
      <c r="G138" s="257"/>
      <c r="H138" s="260">
        <v>4</v>
      </c>
      <c r="I138" s="261"/>
      <c r="J138" s="257"/>
      <c r="K138" s="257"/>
      <c r="L138" s="262"/>
      <c r="M138" s="263"/>
      <c r="N138" s="264"/>
      <c r="O138" s="264"/>
      <c r="P138" s="264"/>
      <c r="Q138" s="264"/>
      <c r="R138" s="264"/>
      <c r="S138" s="264"/>
      <c r="T138" s="26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66" t="s">
        <v>137</v>
      </c>
      <c r="AU138" s="266" t="s">
        <v>84</v>
      </c>
      <c r="AV138" s="15" t="s">
        <v>135</v>
      </c>
      <c r="AW138" s="15" t="s">
        <v>32</v>
      </c>
      <c r="AX138" s="15" t="s">
        <v>84</v>
      </c>
      <c r="AY138" s="266" t="s">
        <v>128</v>
      </c>
    </row>
    <row r="139" s="2" customFormat="1" ht="33" customHeight="1">
      <c r="A139" s="39"/>
      <c r="B139" s="40"/>
      <c r="C139" s="220" t="s">
        <v>135</v>
      </c>
      <c r="D139" s="220" t="s">
        <v>131</v>
      </c>
      <c r="E139" s="221" t="s">
        <v>1669</v>
      </c>
      <c r="F139" s="222" t="s">
        <v>1670</v>
      </c>
      <c r="G139" s="223" t="s">
        <v>449</v>
      </c>
      <c r="H139" s="224">
        <v>4</v>
      </c>
      <c r="I139" s="225"/>
      <c r="J139" s="226">
        <f>ROUND(I139*H139,2)</f>
        <v>0</v>
      </c>
      <c r="K139" s="227"/>
      <c r="L139" s="45"/>
      <c r="M139" s="228" t="s">
        <v>1</v>
      </c>
      <c r="N139" s="229" t="s">
        <v>41</v>
      </c>
      <c r="O139" s="92"/>
      <c r="P139" s="230">
        <f>O139*H139</f>
        <v>0</v>
      </c>
      <c r="Q139" s="230">
        <v>0</v>
      </c>
      <c r="R139" s="230">
        <f>Q139*H139</f>
        <v>0</v>
      </c>
      <c r="S139" s="230">
        <v>0</v>
      </c>
      <c r="T139" s="231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2" t="s">
        <v>135</v>
      </c>
      <c r="AT139" s="232" t="s">
        <v>131</v>
      </c>
      <c r="AU139" s="232" t="s">
        <v>84</v>
      </c>
      <c r="AY139" s="18" t="s">
        <v>128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8" t="s">
        <v>84</v>
      </c>
      <c r="BK139" s="233">
        <f>ROUND(I139*H139,2)</f>
        <v>0</v>
      </c>
      <c r="BL139" s="18" t="s">
        <v>135</v>
      </c>
      <c r="BM139" s="232" t="s">
        <v>175</v>
      </c>
    </row>
    <row r="140" s="14" customFormat="1">
      <c r="A140" s="14"/>
      <c r="B140" s="245"/>
      <c r="C140" s="246"/>
      <c r="D140" s="236" t="s">
        <v>137</v>
      </c>
      <c r="E140" s="247" t="s">
        <v>1</v>
      </c>
      <c r="F140" s="248" t="s">
        <v>1668</v>
      </c>
      <c r="G140" s="246"/>
      <c r="H140" s="249">
        <v>4</v>
      </c>
      <c r="I140" s="250"/>
      <c r="J140" s="246"/>
      <c r="K140" s="246"/>
      <c r="L140" s="251"/>
      <c r="M140" s="252"/>
      <c r="N140" s="253"/>
      <c r="O140" s="253"/>
      <c r="P140" s="253"/>
      <c r="Q140" s="253"/>
      <c r="R140" s="253"/>
      <c r="S140" s="253"/>
      <c r="T140" s="25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5" t="s">
        <v>137</v>
      </c>
      <c r="AU140" s="255" t="s">
        <v>84</v>
      </c>
      <c r="AV140" s="14" t="s">
        <v>86</v>
      </c>
      <c r="AW140" s="14" t="s">
        <v>32</v>
      </c>
      <c r="AX140" s="14" t="s">
        <v>76</v>
      </c>
      <c r="AY140" s="255" t="s">
        <v>128</v>
      </c>
    </row>
    <row r="141" s="15" customFormat="1">
      <c r="A141" s="15"/>
      <c r="B141" s="256"/>
      <c r="C141" s="257"/>
      <c r="D141" s="236" t="s">
        <v>137</v>
      </c>
      <c r="E141" s="258" t="s">
        <v>1</v>
      </c>
      <c r="F141" s="259" t="s">
        <v>140</v>
      </c>
      <c r="G141" s="257"/>
      <c r="H141" s="260">
        <v>4</v>
      </c>
      <c r="I141" s="261"/>
      <c r="J141" s="257"/>
      <c r="K141" s="257"/>
      <c r="L141" s="262"/>
      <c r="M141" s="263"/>
      <c r="N141" s="264"/>
      <c r="O141" s="264"/>
      <c r="P141" s="264"/>
      <c r="Q141" s="264"/>
      <c r="R141" s="264"/>
      <c r="S141" s="264"/>
      <c r="T141" s="26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6" t="s">
        <v>137</v>
      </c>
      <c r="AU141" s="266" t="s">
        <v>84</v>
      </c>
      <c r="AV141" s="15" t="s">
        <v>135</v>
      </c>
      <c r="AW141" s="15" t="s">
        <v>32</v>
      </c>
      <c r="AX141" s="15" t="s">
        <v>84</v>
      </c>
      <c r="AY141" s="266" t="s">
        <v>128</v>
      </c>
    </row>
    <row r="142" s="2" customFormat="1" ht="24.15" customHeight="1">
      <c r="A142" s="39"/>
      <c r="B142" s="40"/>
      <c r="C142" s="220" t="s">
        <v>127</v>
      </c>
      <c r="D142" s="220" t="s">
        <v>131</v>
      </c>
      <c r="E142" s="221" t="s">
        <v>1671</v>
      </c>
      <c r="F142" s="222" t="s">
        <v>1672</v>
      </c>
      <c r="G142" s="223" t="s">
        <v>449</v>
      </c>
      <c r="H142" s="224">
        <v>11</v>
      </c>
      <c r="I142" s="225"/>
      <c r="J142" s="226">
        <f>ROUND(I142*H142,2)</f>
        <v>0</v>
      </c>
      <c r="K142" s="227"/>
      <c r="L142" s="45"/>
      <c r="M142" s="228" t="s">
        <v>1</v>
      </c>
      <c r="N142" s="229" t="s">
        <v>41</v>
      </c>
      <c r="O142" s="92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2" t="s">
        <v>135</v>
      </c>
      <c r="AT142" s="232" t="s">
        <v>131</v>
      </c>
      <c r="AU142" s="232" t="s">
        <v>84</v>
      </c>
      <c r="AY142" s="18" t="s">
        <v>128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8" t="s">
        <v>84</v>
      </c>
      <c r="BK142" s="233">
        <f>ROUND(I142*H142,2)</f>
        <v>0</v>
      </c>
      <c r="BL142" s="18" t="s">
        <v>135</v>
      </c>
      <c r="BM142" s="232" t="s">
        <v>187</v>
      </c>
    </row>
    <row r="143" s="14" customFormat="1">
      <c r="A143" s="14"/>
      <c r="B143" s="245"/>
      <c r="C143" s="246"/>
      <c r="D143" s="236" t="s">
        <v>137</v>
      </c>
      <c r="E143" s="247" t="s">
        <v>1</v>
      </c>
      <c r="F143" s="248" t="s">
        <v>1673</v>
      </c>
      <c r="G143" s="246"/>
      <c r="H143" s="249">
        <v>11</v>
      </c>
      <c r="I143" s="250"/>
      <c r="J143" s="246"/>
      <c r="K143" s="246"/>
      <c r="L143" s="251"/>
      <c r="M143" s="252"/>
      <c r="N143" s="253"/>
      <c r="O143" s="253"/>
      <c r="P143" s="253"/>
      <c r="Q143" s="253"/>
      <c r="R143" s="253"/>
      <c r="S143" s="253"/>
      <c r="T143" s="25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5" t="s">
        <v>137</v>
      </c>
      <c r="AU143" s="255" t="s">
        <v>84</v>
      </c>
      <c r="AV143" s="14" t="s">
        <v>86</v>
      </c>
      <c r="AW143" s="14" t="s">
        <v>32</v>
      </c>
      <c r="AX143" s="14" t="s">
        <v>76</v>
      </c>
      <c r="AY143" s="255" t="s">
        <v>128</v>
      </c>
    </row>
    <row r="144" s="15" customFormat="1">
      <c r="A144" s="15"/>
      <c r="B144" s="256"/>
      <c r="C144" s="257"/>
      <c r="D144" s="236" t="s">
        <v>137</v>
      </c>
      <c r="E144" s="258" t="s">
        <v>1</v>
      </c>
      <c r="F144" s="259" t="s">
        <v>140</v>
      </c>
      <c r="G144" s="257"/>
      <c r="H144" s="260">
        <v>11</v>
      </c>
      <c r="I144" s="261"/>
      <c r="J144" s="257"/>
      <c r="K144" s="257"/>
      <c r="L144" s="262"/>
      <c r="M144" s="263"/>
      <c r="N144" s="264"/>
      <c r="O144" s="264"/>
      <c r="P144" s="264"/>
      <c r="Q144" s="264"/>
      <c r="R144" s="264"/>
      <c r="S144" s="264"/>
      <c r="T144" s="26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6" t="s">
        <v>137</v>
      </c>
      <c r="AU144" s="266" t="s">
        <v>84</v>
      </c>
      <c r="AV144" s="15" t="s">
        <v>135</v>
      </c>
      <c r="AW144" s="15" t="s">
        <v>32</v>
      </c>
      <c r="AX144" s="15" t="s">
        <v>84</v>
      </c>
      <c r="AY144" s="266" t="s">
        <v>128</v>
      </c>
    </row>
    <row r="145" s="2" customFormat="1" ht="21.75" customHeight="1">
      <c r="A145" s="39"/>
      <c r="B145" s="40"/>
      <c r="C145" s="220" t="s">
        <v>139</v>
      </c>
      <c r="D145" s="220" t="s">
        <v>131</v>
      </c>
      <c r="E145" s="221" t="s">
        <v>1674</v>
      </c>
      <c r="F145" s="222" t="s">
        <v>1675</v>
      </c>
      <c r="G145" s="223" t="s">
        <v>249</v>
      </c>
      <c r="H145" s="224">
        <v>38.969999999999999</v>
      </c>
      <c r="I145" s="225"/>
      <c r="J145" s="226">
        <f>ROUND(I145*H145,2)</f>
        <v>0</v>
      </c>
      <c r="K145" s="227"/>
      <c r="L145" s="45"/>
      <c r="M145" s="228" t="s">
        <v>1</v>
      </c>
      <c r="N145" s="229" t="s">
        <v>41</v>
      </c>
      <c r="O145" s="92"/>
      <c r="P145" s="230">
        <f>O145*H145</f>
        <v>0</v>
      </c>
      <c r="Q145" s="230">
        <v>0</v>
      </c>
      <c r="R145" s="230">
        <f>Q145*H145</f>
        <v>0</v>
      </c>
      <c r="S145" s="230">
        <v>0</v>
      </c>
      <c r="T145" s="231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2" t="s">
        <v>135</v>
      </c>
      <c r="AT145" s="232" t="s">
        <v>131</v>
      </c>
      <c r="AU145" s="232" t="s">
        <v>84</v>
      </c>
      <c r="AY145" s="18" t="s">
        <v>128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18" t="s">
        <v>84</v>
      </c>
      <c r="BK145" s="233">
        <f>ROUND(I145*H145,2)</f>
        <v>0</v>
      </c>
      <c r="BL145" s="18" t="s">
        <v>135</v>
      </c>
      <c r="BM145" s="232" t="s">
        <v>8</v>
      </c>
    </row>
    <row r="146" s="13" customFormat="1">
      <c r="A146" s="13"/>
      <c r="B146" s="234"/>
      <c r="C146" s="235"/>
      <c r="D146" s="236" t="s">
        <v>137</v>
      </c>
      <c r="E146" s="237" t="s">
        <v>1</v>
      </c>
      <c r="F146" s="238" t="s">
        <v>1676</v>
      </c>
      <c r="G146" s="235"/>
      <c r="H146" s="237" t="s">
        <v>1</v>
      </c>
      <c r="I146" s="239"/>
      <c r="J146" s="235"/>
      <c r="K146" s="235"/>
      <c r="L146" s="240"/>
      <c r="M146" s="241"/>
      <c r="N146" s="242"/>
      <c r="O146" s="242"/>
      <c r="P146" s="242"/>
      <c r="Q146" s="242"/>
      <c r="R146" s="242"/>
      <c r="S146" s="242"/>
      <c r="T146" s="24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4" t="s">
        <v>137</v>
      </c>
      <c r="AU146" s="244" t="s">
        <v>84</v>
      </c>
      <c r="AV146" s="13" t="s">
        <v>84</v>
      </c>
      <c r="AW146" s="13" t="s">
        <v>32</v>
      </c>
      <c r="AX146" s="13" t="s">
        <v>76</v>
      </c>
      <c r="AY146" s="244" t="s">
        <v>128</v>
      </c>
    </row>
    <row r="147" s="14" customFormat="1">
      <c r="A147" s="14"/>
      <c r="B147" s="245"/>
      <c r="C147" s="246"/>
      <c r="D147" s="236" t="s">
        <v>137</v>
      </c>
      <c r="E147" s="247" t="s">
        <v>1</v>
      </c>
      <c r="F147" s="248" t="s">
        <v>1677</v>
      </c>
      <c r="G147" s="246"/>
      <c r="H147" s="249">
        <v>38.969999999999999</v>
      </c>
      <c r="I147" s="250"/>
      <c r="J147" s="246"/>
      <c r="K147" s="246"/>
      <c r="L147" s="251"/>
      <c r="M147" s="252"/>
      <c r="N147" s="253"/>
      <c r="O147" s="253"/>
      <c r="P147" s="253"/>
      <c r="Q147" s="253"/>
      <c r="R147" s="253"/>
      <c r="S147" s="253"/>
      <c r="T147" s="25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5" t="s">
        <v>137</v>
      </c>
      <c r="AU147" s="255" t="s">
        <v>84</v>
      </c>
      <c r="AV147" s="14" t="s">
        <v>86</v>
      </c>
      <c r="AW147" s="14" t="s">
        <v>32</v>
      </c>
      <c r="AX147" s="14" t="s">
        <v>76</v>
      </c>
      <c r="AY147" s="255" t="s">
        <v>128</v>
      </c>
    </row>
    <row r="148" s="15" customFormat="1">
      <c r="A148" s="15"/>
      <c r="B148" s="256"/>
      <c r="C148" s="257"/>
      <c r="D148" s="236" t="s">
        <v>137</v>
      </c>
      <c r="E148" s="258" t="s">
        <v>1</v>
      </c>
      <c r="F148" s="259" t="s">
        <v>140</v>
      </c>
      <c r="G148" s="257"/>
      <c r="H148" s="260">
        <v>38.969999999999999</v>
      </c>
      <c r="I148" s="261"/>
      <c r="J148" s="257"/>
      <c r="K148" s="257"/>
      <c r="L148" s="262"/>
      <c r="M148" s="263"/>
      <c r="N148" s="264"/>
      <c r="O148" s="264"/>
      <c r="P148" s="264"/>
      <c r="Q148" s="264"/>
      <c r="R148" s="264"/>
      <c r="S148" s="264"/>
      <c r="T148" s="26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6" t="s">
        <v>137</v>
      </c>
      <c r="AU148" s="266" t="s">
        <v>84</v>
      </c>
      <c r="AV148" s="15" t="s">
        <v>135</v>
      </c>
      <c r="AW148" s="15" t="s">
        <v>32</v>
      </c>
      <c r="AX148" s="15" t="s">
        <v>84</v>
      </c>
      <c r="AY148" s="266" t="s">
        <v>128</v>
      </c>
    </row>
    <row r="149" s="2" customFormat="1" ht="33" customHeight="1">
      <c r="A149" s="39"/>
      <c r="B149" s="40"/>
      <c r="C149" s="220" t="s">
        <v>170</v>
      </c>
      <c r="D149" s="220" t="s">
        <v>131</v>
      </c>
      <c r="E149" s="221" t="s">
        <v>1678</v>
      </c>
      <c r="F149" s="222" t="s">
        <v>1679</v>
      </c>
      <c r="G149" s="223" t="s">
        <v>249</v>
      </c>
      <c r="H149" s="224">
        <v>5</v>
      </c>
      <c r="I149" s="225"/>
      <c r="J149" s="226">
        <f>ROUND(I149*H149,2)</f>
        <v>0</v>
      </c>
      <c r="K149" s="227"/>
      <c r="L149" s="45"/>
      <c r="M149" s="228" t="s">
        <v>1</v>
      </c>
      <c r="N149" s="229" t="s">
        <v>41</v>
      </c>
      <c r="O149" s="92"/>
      <c r="P149" s="230">
        <f>O149*H149</f>
        <v>0</v>
      </c>
      <c r="Q149" s="230">
        <v>0</v>
      </c>
      <c r="R149" s="230">
        <f>Q149*H149</f>
        <v>0</v>
      </c>
      <c r="S149" s="230">
        <v>0</v>
      </c>
      <c r="T149" s="231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2" t="s">
        <v>135</v>
      </c>
      <c r="AT149" s="232" t="s">
        <v>131</v>
      </c>
      <c r="AU149" s="232" t="s">
        <v>84</v>
      </c>
      <c r="AY149" s="18" t="s">
        <v>128</v>
      </c>
      <c r="BE149" s="233">
        <f>IF(N149="základní",J149,0)</f>
        <v>0</v>
      </c>
      <c r="BF149" s="233">
        <f>IF(N149="snížená",J149,0)</f>
        <v>0</v>
      </c>
      <c r="BG149" s="233">
        <f>IF(N149="zákl. přenesená",J149,0)</f>
        <v>0</v>
      </c>
      <c r="BH149" s="233">
        <f>IF(N149="sníž. přenesená",J149,0)</f>
        <v>0</v>
      </c>
      <c r="BI149" s="233">
        <f>IF(N149="nulová",J149,0)</f>
        <v>0</v>
      </c>
      <c r="BJ149" s="18" t="s">
        <v>84</v>
      </c>
      <c r="BK149" s="233">
        <f>ROUND(I149*H149,2)</f>
        <v>0</v>
      </c>
      <c r="BL149" s="18" t="s">
        <v>135</v>
      </c>
      <c r="BM149" s="232" t="s">
        <v>211</v>
      </c>
    </row>
    <row r="150" s="13" customFormat="1">
      <c r="A150" s="13"/>
      <c r="B150" s="234"/>
      <c r="C150" s="235"/>
      <c r="D150" s="236" t="s">
        <v>137</v>
      </c>
      <c r="E150" s="237" t="s">
        <v>1</v>
      </c>
      <c r="F150" s="238" t="s">
        <v>1680</v>
      </c>
      <c r="G150" s="235"/>
      <c r="H150" s="237" t="s">
        <v>1</v>
      </c>
      <c r="I150" s="239"/>
      <c r="J150" s="235"/>
      <c r="K150" s="235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137</v>
      </c>
      <c r="AU150" s="244" t="s">
        <v>84</v>
      </c>
      <c r="AV150" s="13" t="s">
        <v>84</v>
      </c>
      <c r="AW150" s="13" t="s">
        <v>32</v>
      </c>
      <c r="AX150" s="13" t="s">
        <v>76</v>
      </c>
      <c r="AY150" s="244" t="s">
        <v>128</v>
      </c>
    </row>
    <row r="151" s="14" customFormat="1">
      <c r="A151" s="14"/>
      <c r="B151" s="245"/>
      <c r="C151" s="246"/>
      <c r="D151" s="236" t="s">
        <v>137</v>
      </c>
      <c r="E151" s="247" t="s">
        <v>1</v>
      </c>
      <c r="F151" s="248" t="s">
        <v>1681</v>
      </c>
      <c r="G151" s="246"/>
      <c r="H151" s="249">
        <v>5</v>
      </c>
      <c r="I151" s="250"/>
      <c r="J151" s="246"/>
      <c r="K151" s="246"/>
      <c r="L151" s="251"/>
      <c r="M151" s="252"/>
      <c r="N151" s="253"/>
      <c r="O151" s="253"/>
      <c r="P151" s="253"/>
      <c r="Q151" s="253"/>
      <c r="R151" s="253"/>
      <c r="S151" s="253"/>
      <c r="T151" s="25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5" t="s">
        <v>137</v>
      </c>
      <c r="AU151" s="255" t="s">
        <v>84</v>
      </c>
      <c r="AV151" s="14" t="s">
        <v>86</v>
      </c>
      <c r="AW151" s="14" t="s">
        <v>32</v>
      </c>
      <c r="AX151" s="14" t="s">
        <v>76</v>
      </c>
      <c r="AY151" s="255" t="s">
        <v>128</v>
      </c>
    </row>
    <row r="152" s="15" customFormat="1">
      <c r="A152" s="15"/>
      <c r="B152" s="256"/>
      <c r="C152" s="257"/>
      <c r="D152" s="236" t="s">
        <v>137</v>
      </c>
      <c r="E152" s="258" t="s">
        <v>1</v>
      </c>
      <c r="F152" s="259" t="s">
        <v>140</v>
      </c>
      <c r="G152" s="257"/>
      <c r="H152" s="260">
        <v>5</v>
      </c>
      <c r="I152" s="261"/>
      <c r="J152" s="257"/>
      <c r="K152" s="257"/>
      <c r="L152" s="262"/>
      <c r="M152" s="263"/>
      <c r="N152" s="264"/>
      <c r="O152" s="264"/>
      <c r="P152" s="264"/>
      <c r="Q152" s="264"/>
      <c r="R152" s="264"/>
      <c r="S152" s="264"/>
      <c r="T152" s="26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6" t="s">
        <v>137</v>
      </c>
      <c r="AU152" s="266" t="s">
        <v>84</v>
      </c>
      <c r="AV152" s="15" t="s">
        <v>135</v>
      </c>
      <c r="AW152" s="15" t="s">
        <v>32</v>
      </c>
      <c r="AX152" s="15" t="s">
        <v>84</v>
      </c>
      <c r="AY152" s="266" t="s">
        <v>128</v>
      </c>
    </row>
    <row r="153" s="2" customFormat="1" ht="24.15" customHeight="1">
      <c r="A153" s="39"/>
      <c r="B153" s="40"/>
      <c r="C153" s="220" t="s">
        <v>175</v>
      </c>
      <c r="D153" s="220" t="s">
        <v>131</v>
      </c>
      <c r="E153" s="221" t="s">
        <v>1682</v>
      </c>
      <c r="F153" s="222" t="s">
        <v>1683</v>
      </c>
      <c r="G153" s="223" t="s">
        <v>249</v>
      </c>
      <c r="H153" s="224">
        <v>44.460000000000001</v>
      </c>
      <c r="I153" s="225"/>
      <c r="J153" s="226">
        <f>ROUND(I153*H153,2)</f>
        <v>0</v>
      </c>
      <c r="K153" s="227"/>
      <c r="L153" s="45"/>
      <c r="M153" s="228" t="s">
        <v>1</v>
      </c>
      <c r="N153" s="229" t="s">
        <v>41</v>
      </c>
      <c r="O153" s="92"/>
      <c r="P153" s="230">
        <f>O153*H153</f>
        <v>0</v>
      </c>
      <c r="Q153" s="230">
        <v>0</v>
      </c>
      <c r="R153" s="230">
        <f>Q153*H153</f>
        <v>0</v>
      </c>
      <c r="S153" s="230">
        <v>0</v>
      </c>
      <c r="T153" s="231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2" t="s">
        <v>135</v>
      </c>
      <c r="AT153" s="232" t="s">
        <v>131</v>
      </c>
      <c r="AU153" s="232" t="s">
        <v>84</v>
      </c>
      <c r="AY153" s="18" t="s">
        <v>128</v>
      </c>
      <c r="BE153" s="233">
        <f>IF(N153="základní",J153,0)</f>
        <v>0</v>
      </c>
      <c r="BF153" s="233">
        <f>IF(N153="snížená",J153,0)</f>
        <v>0</v>
      </c>
      <c r="BG153" s="233">
        <f>IF(N153="zákl. přenesená",J153,0)</f>
        <v>0</v>
      </c>
      <c r="BH153" s="233">
        <f>IF(N153="sníž. přenesená",J153,0)</f>
        <v>0</v>
      </c>
      <c r="BI153" s="233">
        <f>IF(N153="nulová",J153,0)</f>
        <v>0</v>
      </c>
      <c r="BJ153" s="18" t="s">
        <v>84</v>
      </c>
      <c r="BK153" s="233">
        <f>ROUND(I153*H153,2)</f>
        <v>0</v>
      </c>
      <c r="BL153" s="18" t="s">
        <v>135</v>
      </c>
      <c r="BM153" s="232" t="s">
        <v>223</v>
      </c>
    </row>
    <row r="154" s="14" customFormat="1">
      <c r="A154" s="14"/>
      <c r="B154" s="245"/>
      <c r="C154" s="246"/>
      <c r="D154" s="236" t="s">
        <v>137</v>
      </c>
      <c r="E154" s="247" t="s">
        <v>1</v>
      </c>
      <c r="F154" s="248" t="s">
        <v>1684</v>
      </c>
      <c r="G154" s="246"/>
      <c r="H154" s="249">
        <v>44.460000000000001</v>
      </c>
      <c r="I154" s="250"/>
      <c r="J154" s="246"/>
      <c r="K154" s="246"/>
      <c r="L154" s="251"/>
      <c r="M154" s="252"/>
      <c r="N154" s="253"/>
      <c r="O154" s="253"/>
      <c r="P154" s="253"/>
      <c r="Q154" s="253"/>
      <c r="R154" s="253"/>
      <c r="S154" s="253"/>
      <c r="T154" s="25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5" t="s">
        <v>137</v>
      </c>
      <c r="AU154" s="255" t="s">
        <v>84</v>
      </c>
      <c r="AV154" s="14" t="s">
        <v>86</v>
      </c>
      <c r="AW154" s="14" t="s">
        <v>32</v>
      </c>
      <c r="AX154" s="14" t="s">
        <v>76</v>
      </c>
      <c r="AY154" s="255" t="s">
        <v>128</v>
      </c>
    </row>
    <row r="155" s="15" customFormat="1">
      <c r="A155" s="15"/>
      <c r="B155" s="256"/>
      <c r="C155" s="257"/>
      <c r="D155" s="236" t="s">
        <v>137</v>
      </c>
      <c r="E155" s="258" t="s">
        <v>1</v>
      </c>
      <c r="F155" s="259" t="s">
        <v>140</v>
      </c>
      <c r="G155" s="257"/>
      <c r="H155" s="260">
        <v>44.460000000000001</v>
      </c>
      <c r="I155" s="261"/>
      <c r="J155" s="257"/>
      <c r="K155" s="257"/>
      <c r="L155" s="262"/>
      <c r="M155" s="263"/>
      <c r="N155" s="264"/>
      <c r="O155" s="264"/>
      <c r="P155" s="264"/>
      <c r="Q155" s="264"/>
      <c r="R155" s="264"/>
      <c r="S155" s="264"/>
      <c r="T155" s="26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6" t="s">
        <v>137</v>
      </c>
      <c r="AU155" s="266" t="s">
        <v>84</v>
      </c>
      <c r="AV155" s="15" t="s">
        <v>135</v>
      </c>
      <c r="AW155" s="15" t="s">
        <v>32</v>
      </c>
      <c r="AX155" s="15" t="s">
        <v>84</v>
      </c>
      <c r="AY155" s="266" t="s">
        <v>128</v>
      </c>
    </row>
    <row r="156" s="2" customFormat="1" ht="24.15" customHeight="1">
      <c r="A156" s="39"/>
      <c r="B156" s="40"/>
      <c r="C156" s="220" t="s">
        <v>180</v>
      </c>
      <c r="D156" s="220" t="s">
        <v>131</v>
      </c>
      <c r="E156" s="221" t="s">
        <v>1685</v>
      </c>
      <c r="F156" s="222" t="s">
        <v>1686</v>
      </c>
      <c r="G156" s="223" t="s">
        <v>249</v>
      </c>
      <c r="H156" s="224">
        <v>379.66399999999999</v>
      </c>
      <c r="I156" s="225"/>
      <c r="J156" s="226">
        <f>ROUND(I156*H156,2)</f>
        <v>0</v>
      </c>
      <c r="K156" s="227"/>
      <c r="L156" s="45"/>
      <c r="M156" s="228" t="s">
        <v>1</v>
      </c>
      <c r="N156" s="229" t="s">
        <v>41</v>
      </c>
      <c r="O156" s="92"/>
      <c r="P156" s="230">
        <f>O156*H156</f>
        <v>0</v>
      </c>
      <c r="Q156" s="230">
        <v>0</v>
      </c>
      <c r="R156" s="230">
        <f>Q156*H156</f>
        <v>0</v>
      </c>
      <c r="S156" s="230">
        <v>0</v>
      </c>
      <c r="T156" s="231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2" t="s">
        <v>135</v>
      </c>
      <c r="AT156" s="232" t="s">
        <v>131</v>
      </c>
      <c r="AU156" s="232" t="s">
        <v>84</v>
      </c>
      <c r="AY156" s="18" t="s">
        <v>128</v>
      </c>
      <c r="BE156" s="233">
        <f>IF(N156="základní",J156,0)</f>
        <v>0</v>
      </c>
      <c r="BF156" s="233">
        <f>IF(N156="snížená",J156,0)</f>
        <v>0</v>
      </c>
      <c r="BG156" s="233">
        <f>IF(N156="zákl. přenesená",J156,0)</f>
        <v>0</v>
      </c>
      <c r="BH156" s="233">
        <f>IF(N156="sníž. přenesená",J156,0)</f>
        <v>0</v>
      </c>
      <c r="BI156" s="233">
        <f>IF(N156="nulová",J156,0)</f>
        <v>0</v>
      </c>
      <c r="BJ156" s="18" t="s">
        <v>84</v>
      </c>
      <c r="BK156" s="233">
        <f>ROUND(I156*H156,2)</f>
        <v>0</v>
      </c>
      <c r="BL156" s="18" t="s">
        <v>135</v>
      </c>
      <c r="BM156" s="232" t="s">
        <v>344</v>
      </c>
    </row>
    <row r="157" s="2" customFormat="1" ht="24.15" customHeight="1">
      <c r="A157" s="39"/>
      <c r="B157" s="40"/>
      <c r="C157" s="220" t="s">
        <v>187</v>
      </c>
      <c r="D157" s="220" t="s">
        <v>131</v>
      </c>
      <c r="E157" s="221" t="s">
        <v>1687</v>
      </c>
      <c r="F157" s="222" t="s">
        <v>1688</v>
      </c>
      <c r="G157" s="223" t="s">
        <v>249</v>
      </c>
      <c r="H157" s="224">
        <v>379.66399999999999</v>
      </c>
      <c r="I157" s="225"/>
      <c r="J157" s="226">
        <f>ROUND(I157*H157,2)</f>
        <v>0</v>
      </c>
      <c r="K157" s="227"/>
      <c r="L157" s="45"/>
      <c r="M157" s="228" t="s">
        <v>1</v>
      </c>
      <c r="N157" s="229" t="s">
        <v>41</v>
      </c>
      <c r="O157" s="92"/>
      <c r="P157" s="230">
        <f>O157*H157</f>
        <v>0</v>
      </c>
      <c r="Q157" s="230">
        <v>0</v>
      </c>
      <c r="R157" s="230">
        <f>Q157*H157</f>
        <v>0</v>
      </c>
      <c r="S157" s="230">
        <v>0</v>
      </c>
      <c r="T157" s="231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2" t="s">
        <v>135</v>
      </c>
      <c r="AT157" s="232" t="s">
        <v>131</v>
      </c>
      <c r="AU157" s="232" t="s">
        <v>84</v>
      </c>
      <c r="AY157" s="18" t="s">
        <v>128</v>
      </c>
      <c r="BE157" s="233">
        <f>IF(N157="základní",J157,0)</f>
        <v>0</v>
      </c>
      <c r="BF157" s="233">
        <f>IF(N157="snížená",J157,0)</f>
        <v>0</v>
      </c>
      <c r="BG157" s="233">
        <f>IF(N157="zákl. přenesená",J157,0)</f>
        <v>0</v>
      </c>
      <c r="BH157" s="233">
        <f>IF(N157="sníž. přenesená",J157,0)</f>
        <v>0</v>
      </c>
      <c r="BI157" s="233">
        <f>IF(N157="nulová",J157,0)</f>
        <v>0</v>
      </c>
      <c r="BJ157" s="18" t="s">
        <v>84</v>
      </c>
      <c r="BK157" s="233">
        <f>ROUND(I157*H157,2)</f>
        <v>0</v>
      </c>
      <c r="BL157" s="18" t="s">
        <v>135</v>
      </c>
      <c r="BM157" s="232" t="s">
        <v>355</v>
      </c>
    </row>
    <row r="158" s="14" customFormat="1">
      <c r="A158" s="14"/>
      <c r="B158" s="245"/>
      <c r="C158" s="246"/>
      <c r="D158" s="236" t="s">
        <v>137</v>
      </c>
      <c r="E158" s="247" t="s">
        <v>1</v>
      </c>
      <c r="F158" s="248" t="s">
        <v>1689</v>
      </c>
      <c r="G158" s="246"/>
      <c r="H158" s="249">
        <v>379.66399999999999</v>
      </c>
      <c r="I158" s="250"/>
      <c r="J158" s="246"/>
      <c r="K158" s="246"/>
      <c r="L158" s="251"/>
      <c r="M158" s="252"/>
      <c r="N158" s="253"/>
      <c r="O158" s="253"/>
      <c r="P158" s="253"/>
      <c r="Q158" s="253"/>
      <c r="R158" s="253"/>
      <c r="S158" s="253"/>
      <c r="T158" s="25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5" t="s">
        <v>137</v>
      </c>
      <c r="AU158" s="255" t="s">
        <v>84</v>
      </c>
      <c r="AV158" s="14" t="s">
        <v>86</v>
      </c>
      <c r="AW158" s="14" t="s">
        <v>32</v>
      </c>
      <c r="AX158" s="14" t="s">
        <v>76</v>
      </c>
      <c r="AY158" s="255" t="s">
        <v>128</v>
      </c>
    </row>
    <row r="159" s="15" customFormat="1">
      <c r="A159" s="15"/>
      <c r="B159" s="256"/>
      <c r="C159" s="257"/>
      <c r="D159" s="236" t="s">
        <v>137</v>
      </c>
      <c r="E159" s="258" t="s">
        <v>1</v>
      </c>
      <c r="F159" s="259" t="s">
        <v>140</v>
      </c>
      <c r="G159" s="257"/>
      <c r="H159" s="260">
        <v>379.66399999999999</v>
      </c>
      <c r="I159" s="261"/>
      <c r="J159" s="257"/>
      <c r="K159" s="257"/>
      <c r="L159" s="262"/>
      <c r="M159" s="263"/>
      <c r="N159" s="264"/>
      <c r="O159" s="264"/>
      <c r="P159" s="264"/>
      <c r="Q159" s="264"/>
      <c r="R159" s="264"/>
      <c r="S159" s="264"/>
      <c r="T159" s="26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6" t="s">
        <v>137</v>
      </c>
      <c r="AU159" s="266" t="s">
        <v>84</v>
      </c>
      <c r="AV159" s="15" t="s">
        <v>135</v>
      </c>
      <c r="AW159" s="15" t="s">
        <v>32</v>
      </c>
      <c r="AX159" s="15" t="s">
        <v>84</v>
      </c>
      <c r="AY159" s="266" t="s">
        <v>128</v>
      </c>
    </row>
    <row r="160" s="2" customFormat="1" ht="24.15" customHeight="1">
      <c r="A160" s="39"/>
      <c r="B160" s="40"/>
      <c r="C160" s="220" t="s">
        <v>192</v>
      </c>
      <c r="D160" s="220" t="s">
        <v>131</v>
      </c>
      <c r="E160" s="221" t="s">
        <v>1690</v>
      </c>
      <c r="F160" s="222" t="s">
        <v>1691</v>
      </c>
      <c r="G160" s="223" t="s">
        <v>249</v>
      </c>
      <c r="H160" s="224">
        <v>379.66399999999999</v>
      </c>
      <c r="I160" s="225"/>
      <c r="J160" s="226">
        <f>ROUND(I160*H160,2)</f>
        <v>0</v>
      </c>
      <c r="K160" s="227"/>
      <c r="L160" s="45"/>
      <c r="M160" s="228" t="s">
        <v>1</v>
      </c>
      <c r="N160" s="229" t="s">
        <v>41</v>
      </c>
      <c r="O160" s="92"/>
      <c r="P160" s="230">
        <f>O160*H160</f>
        <v>0</v>
      </c>
      <c r="Q160" s="230">
        <v>0</v>
      </c>
      <c r="R160" s="230">
        <f>Q160*H160</f>
        <v>0</v>
      </c>
      <c r="S160" s="230">
        <v>0</v>
      </c>
      <c r="T160" s="231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2" t="s">
        <v>135</v>
      </c>
      <c r="AT160" s="232" t="s">
        <v>131</v>
      </c>
      <c r="AU160" s="232" t="s">
        <v>84</v>
      </c>
      <c r="AY160" s="18" t="s">
        <v>128</v>
      </c>
      <c r="BE160" s="233">
        <f>IF(N160="základní",J160,0)</f>
        <v>0</v>
      </c>
      <c r="BF160" s="233">
        <f>IF(N160="snížená",J160,0)</f>
        <v>0</v>
      </c>
      <c r="BG160" s="233">
        <f>IF(N160="zákl. přenesená",J160,0)</f>
        <v>0</v>
      </c>
      <c r="BH160" s="233">
        <f>IF(N160="sníž. přenesená",J160,0)</f>
        <v>0</v>
      </c>
      <c r="BI160" s="233">
        <f>IF(N160="nulová",J160,0)</f>
        <v>0</v>
      </c>
      <c r="BJ160" s="18" t="s">
        <v>84</v>
      </c>
      <c r="BK160" s="233">
        <f>ROUND(I160*H160,2)</f>
        <v>0</v>
      </c>
      <c r="BL160" s="18" t="s">
        <v>135</v>
      </c>
      <c r="BM160" s="232" t="s">
        <v>364</v>
      </c>
    </row>
    <row r="161" s="2" customFormat="1" ht="24.15" customHeight="1">
      <c r="A161" s="39"/>
      <c r="B161" s="40"/>
      <c r="C161" s="220" t="s">
        <v>8</v>
      </c>
      <c r="D161" s="220" t="s">
        <v>131</v>
      </c>
      <c r="E161" s="221" t="s">
        <v>1692</v>
      </c>
      <c r="F161" s="222" t="s">
        <v>1693</v>
      </c>
      <c r="G161" s="223" t="s">
        <v>249</v>
      </c>
      <c r="H161" s="224">
        <v>189.83199999999999</v>
      </c>
      <c r="I161" s="225"/>
      <c r="J161" s="226">
        <f>ROUND(I161*H161,2)</f>
        <v>0</v>
      </c>
      <c r="K161" s="227"/>
      <c r="L161" s="45"/>
      <c r="M161" s="228" t="s">
        <v>1</v>
      </c>
      <c r="N161" s="229" t="s">
        <v>41</v>
      </c>
      <c r="O161" s="92"/>
      <c r="P161" s="230">
        <f>O161*H161</f>
        <v>0</v>
      </c>
      <c r="Q161" s="230">
        <v>0</v>
      </c>
      <c r="R161" s="230">
        <f>Q161*H161</f>
        <v>0</v>
      </c>
      <c r="S161" s="230">
        <v>0</v>
      </c>
      <c r="T161" s="231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2" t="s">
        <v>135</v>
      </c>
      <c r="AT161" s="232" t="s">
        <v>131</v>
      </c>
      <c r="AU161" s="232" t="s">
        <v>84</v>
      </c>
      <c r="AY161" s="18" t="s">
        <v>128</v>
      </c>
      <c r="BE161" s="233">
        <f>IF(N161="základní",J161,0)</f>
        <v>0</v>
      </c>
      <c r="BF161" s="233">
        <f>IF(N161="snížená",J161,0)</f>
        <v>0</v>
      </c>
      <c r="BG161" s="233">
        <f>IF(N161="zákl. přenesená",J161,0)</f>
        <v>0</v>
      </c>
      <c r="BH161" s="233">
        <f>IF(N161="sníž. přenesená",J161,0)</f>
        <v>0</v>
      </c>
      <c r="BI161" s="233">
        <f>IF(N161="nulová",J161,0)</f>
        <v>0</v>
      </c>
      <c r="BJ161" s="18" t="s">
        <v>84</v>
      </c>
      <c r="BK161" s="233">
        <f>ROUND(I161*H161,2)</f>
        <v>0</v>
      </c>
      <c r="BL161" s="18" t="s">
        <v>135</v>
      </c>
      <c r="BM161" s="232" t="s">
        <v>373</v>
      </c>
    </row>
    <row r="162" s="14" customFormat="1">
      <c r="A162" s="14"/>
      <c r="B162" s="245"/>
      <c r="C162" s="246"/>
      <c r="D162" s="236" t="s">
        <v>137</v>
      </c>
      <c r="E162" s="247" t="s">
        <v>1</v>
      </c>
      <c r="F162" s="248" t="s">
        <v>1694</v>
      </c>
      <c r="G162" s="246"/>
      <c r="H162" s="249">
        <v>189.83199999999999</v>
      </c>
      <c r="I162" s="250"/>
      <c r="J162" s="246"/>
      <c r="K162" s="246"/>
      <c r="L162" s="251"/>
      <c r="M162" s="252"/>
      <c r="N162" s="253"/>
      <c r="O162" s="253"/>
      <c r="P162" s="253"/>
      <c r="Q162" s="253"/>
      <c r="R162" s="253"/>
      <c r="S162" s="253"/>
      <c r="T162" s="25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5" t="s">
        <v>137</v>
      </c>
      <c r="AU162" s="255" t="s">
        <v>84</v>
      </c>
      <c r="AV162" s="14" t="s">
        <v>86</v>
      </c>
      <c r="AW162" s="14" t="s">
        <v>32</v>
      </c>
      <c r="AX162" s="14" t="s">
        <v>76</v>
      </c>
      <c r="AY162" s="255" t="s">
        <v>128</v>
      </c>
    </row>
    <row r="163" s="15" customFormat="1">
      <c r="A163" s="15"/>
      <c r="B163" s="256"/>
      <c r="C163" s="257"/>
      <c r="D163" s="236" t="s">
        <v>137</v>
      </c>
      <c r="E163" s="258" t="s">
        <v>1</v>
      </c>
      <c r="F163" s="259" t="s">
        <v>140</v>
      </c>
      <c r="G163" s="257"/>
      <c r="H163" s="260">
        <v>189.83199999999999</v>
      </c>
      <c r="I163" s="261"/>
      <c r="J163" s="257"/>
      <c r="K163" s="257"/>
      <c r="L163" s="262"/>
      <c r="M163" s="263"/>
      <c r="N163" s="264"/>
      <c r="O163" s="264"/>
      <c r="P163" s="264"/>
      <c r="Q163" s="264"/>
      <c r="R163" s="264"/>
      <c r="S163" s="264"/>
      <c r="T163" s="265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66" t="s">
        <v>137</v>
      </c>
      <c r="AU163" s="266" t="s">
        <v>84</v>
      </c>
      <c r="AV163" s="15" t="s">
        <v>135</v>
      </c>
      <c r="AW163" s="15" t="s">
        <v>32</v>
      </c>
      <c r="AX163" s="15" t="s">
        <v>84</v>
      </c>
      <c r="AY163" s="266" t="s">
        <v>128</v>
      </c>
    </row>
    <row r="164" s="2" customFormat="1" ht="24.15" customHeight="1">
      <c r="A164" s="39"/>
      <c r="B164" s="40"/>
      <c r="C164" s="220" t="s">
        <v>204</v>
      </c>
      <c r="D164" s="220" t="s">
        <v>131</v>
      </c>
      <c r="E164" s="221" t="s">
        <v>1695</v>
      </c>
      <c r="F164" s="222" t="s">
        <v>1696</v>
      </c>
      <c r="G164" s="223" t="s">
        <v>249</v>
      </c>
      <c r="H164" s="224">
        <v>189.83199999999999</v>
      </c>
      <c r="I164" s="225"/>
      <c r="J164" s="226">
        <f>ROUND(I164*H164,2)</f>
        <v>0</v>
      </c>
      <c r="K164" s="227"/>
      <c r="L164" s="45"/>
      <c r="M164" s="228" t="s">
        <v>1</v>
      </c>
      <c r="N164" s="229" t="s">
        <v>41</v>
      </c>
      <c r="O164" s="92"/>
      <c r="P164" s="230">
        <f>O164*H164</f>
        <v>0</v>
      </c>
      <c r="Q164" s="230">
        <v>0</v>
      </c>
      <c r="R164" s="230">
        <f>Q164*H164</f>
        <v>0</v>
      </c>
      <c r="S164" s="230">
        <v>0</v>
      </c>
      <c r="T164" s="231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2" t="s">
        <v>135</v>
      </c>
      <c r="AT164" s="232" t="s">
        <v>131</v>
      </c>
      <c r="AU164" s="232" t="s">
        <v>84</v>
      </c>
      <c r="AY164" s="18" t="s">
        <v>128</v>
      </c>
      <c r="BE164" s="233">
        <f>IF(N164="základní",J164,0)</f>
        <v>0</v>
      </c>
      <c r="BF164" s="233">
        <f>IF(N164="snížená",J164,0)</f>
        <v>0</v>
      </c>
      <c r="BG164" s="233">
        <f>IF(N164="zákl. přenesená",J164,0)</f>
        <v>0</v>
      </c>
      <c r="BH164" s="233">
        <f>IF(N164="sníž. přenesená",J164,0)</f>
        <v>0</v>
      </c>
      <c r="BI164" s="233">
        <f>IF(N164="nulová",J164,0)</f>
        <v>0</v>
      </c>
      <c r="BJ164" s="18" t="s">
        <v>84</v>
      </c>
      <c r="BK164" s="233">
        <f>ROUND(I164*H164,2)</f>
        <v>0</v>
      </c>
      <c r="BL164" s="18" t="s">
        <v>135</v>
      </c>
      <c r="BM164" s="232" t="s">
        <v>382</v>
      </c>
    </row>
    <row r="165" s="2" customFormat="1" ht="24.15" customHeight="1">
      <c r="A165" s="39"/>
      <c r="B165" s="40"/>
      <c r="C165" s="220" t="s">
        <v>211</v>
      </c>
      <c r="D165" s="220" t="s">
        <v>131</v>
      </c>
      <c r="E165" s="221" t="s">
        <v>1697</v>
      </c>
      <c r="F165" s="222" t="s">
        <v>1698</v>
      </c>
      <c r="G165" s="223" t="s">
        <v>320</v>
      </c>
      <c r="H165" s="224">
        <v>1008.358</v>
      </c>
      <c r="I165" s="225"/>
      <c r="J165" s="226">
        <f>ROUND(I165*H165,2)</f>
        <v>0</v>
      </c>
      <c r="K165" s="227"/>
      <c r="L165" s="45"/>
      <c r="M165" s="228" t="s">
        <v>1</v>
      </c>
      <c r="N165" s="229" t="s">
        <v>41</v>
      </c>
      <c r="O165" s="92"/>
      <c r="P165" s="230">
        <f>O165*H165</f>
        <v>0</v>
      </c>
      <c r="Q165" s="230">
        <v>0</v>
      </c>
      <c r="R165" s="230">
        <f>Q165*H165</f>
        <v>0</v>
      </c>
      <c r="S165" s="230">
        <v>0</v>
      </c>
      <c r="T165" s="231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2" t="s">
        <v>135</v>
      </c>
      <c r="AT165" s="232" t="s">
        <v>131</v>
      </c>
      <c r="AU165" s="232" t="s">
        <v>84</v>
      </c>
      <c r="AY165" s="18" t="s">
        <v>128</v>
      </c>
      <c r="BE165" s="233">
        <f>IF(N165="základní",J165,0)</f>
        <v>0</v>
      </c>
      <c r="BF165" s="233">
        <f>IF(N165="snížená",J165,0)</f>
        <v>0</v>
      </c>
      <c r="BG165" s="233">
        <f>IF(N165="zákl. přenesená",J165,0)</f>
        <v>0</v>
      </c>
      <c r="BH165" s="233">
        <f>IF(N165="sníž. přenesená",J165,0)</f>
        <v>0</v>
      </c>
      <c r="BI165" s="233">
        <f>IF(N165="nulová",J165,0)</f>
        <v>0</v>
      </c>
      <c r="BJ165" s="18" t="s">
        <v>84</v>
      </c>
      <c r="BK165" s="233">
        <f>ROUND(I165*H165,2)</f>
        <v>0</v>
      </c>
      <c r="BL165" s="18" t="s">
        <v>135</v>
      </c>
      <c r="BM165" s="232" t="s">
        <v>391</v>
      </c>
    </row>
    <row r="166" s="13" customFormat="1">
      <c r="A166" s="13"/>
      <c r="B166" s="234"/>
      <c r="C166" s="235"/>
      <c r="D166" s="236" t="s">
        <v>137</v>
      </c>
      <c r="E166" s="237" t="s">
        <v>1</v>
      </c>
      <c r="F166" s="238" t="s">
        <v>1676</v>
      </c>
      <c r="G166" s="235"/>
      <c r="H166" s="237" t="s">
        <v>1</v>
      </c>
      <c r="I166" s="239"/>
      <c r="J166" s="235"/>
      <c r="K166" s="235"/>
      <c r="L166" s="240"/>
      <c r="M166" s="241"/>
      <c r="N166" s="242"/>
      <c r="O166" s="242"/>
      <c r="P166" s="242"/>
      <c r="Q166" s="242"/>
      <c r="R166" s="242"/>
      <c r="S166" s="242"/>
      <c r="T166" s="24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4" t="s">
        <v>137</v>
      </c>
      <c r="AU166" s="244" t="s">
        <v>84</v>
      </c>
      <c r="AV166" s="13" t="s">
        <v>84</v>
      </c>
      <c r="AW166" s="13" t="s">
        <v>32</v>
      </c>
      <c r="AX166" s="13" t="s">
        <v>76</v>
      </c>
      <c r="AY166" s="244" t="s">
        <v>128</v>
      </c>
    </row>
    <row r="167" s="14" customFormat="1">
      <c r="A167" s="14"/>
      <c r="B167" s="245"/>
      <c r="C167" s="246"/>
      <c r="D167" s="236" t="s">
        <v>137</v>
      </c>
      <c r="E167" s="247" t="s">
        <v>1</v>
      </c>
      <c r="F167" s="248" t="s">
        <v>1699</v>
      </c>
      <c r="G167" s="246"/>
      <c r="H167" s="249">
        <v>913.19799999999998</v>
      </c>
      <c r="I167" s="250"/>
      <c r="J167" s="246"/>
      <c r="K167" s="246"/>
      <c r="L167" s="251"/>
      <c r="M167" s="252"/>
      <c r="N167" s="253"/>
      <c r="O167" s="253"/>
      <c r="P167" s="253"/>
      <c r="Q167" s="253"/>
      <c r="R167" s="253"/>
      <c r="S167" s="253"/>
      <c r="T167" s="25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5" t="s">
        <v>137</v>
      </c>
      <c r="AU167" s="255" t="s">
        <v>84</v>
      </c>
      <c r="AV167" s="14" t="s">
        <v>86</v>
      </c>
      <c r="AW167" s="14" t="s">
        <v>32</v>
      </c>
      <c r="AX167" s="14" t="s">
        <v>76</v>
      </c>
      <c r="AY167" s="255" t="s">
        <v>128</v>
      </c>
    </row>
    <row r="168" s="13" customFormat="1">
      <c r="A168" s="13"/>
      <c r="B168" s="234"/>
      <c r="C168" s="235"/>
      <c r="D168" s="236" t="s">
        <v>137</v>
      </c>
      <c r="E168" s="237" t="s">
        <v>1</v>
      </c>
      <c r="F168" s="238" t="s">
        <v>1700</v>
      </c>
      <c r="G168" s="235"/>
      <c r="H168" s="237" t="s">
        <v>1</v>
      </c>
      <c r="I168" s="239"/>
      <c r="J168" s="235"/>
      <c r="K168" s="235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137</v>
      </c>
      <c r="AU168" s="244" t="s">
        <v>84</v>
      </c>
      <c r="AV168" s="13" t="s">
        <v>84</v>
      </c>
      <c r="AW168" s="13" t="s">
        <v>32</v>
      </c>
      <c r="AX168" s="13" t="s">
        <v>76</v>
      </c>
      <c r="AY168" s="244" t="s">
        <v>128</v>
      </c>
    </row>
    <row r="169" s="14" customFormat="1">
      <c r="A169" s="14"/>
      <c r="B169" s="245"/>
      <c r="C169" s="246"/>
      <c r="D169" s="236" t="s">
        <v>137</v>
      </c>
      <c r="E169" s="247" t="s">
        <v>1</v>
      </c>
      <c r="F169" s="248" t="s">
        <v>1701</v>
      </c>
      <c r="G169" s="246"/>
      <c r="H169" s="249">
        <v>42.659999999999997</v>
      </c>
      <c r="I169" s="250"/>
      <c r="J169" s="246"/>
      <c r="K169" s="246"/>
      <c r="L169" s="251"/>
      <c r="M169" s="252"/>
      <c r="N169" s="253"/>
      <c r="O169" s="253"/>
      <c r="P169" s="253"/>
      <c r="Q169" s="253"/>
      <c r="R169" s="253"/>
      <c r="S169" s="253"/>
      <c r="T169" s="25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5" t="s">
        <v>137</v>
      </c>
      <c r="AU169" s="255" t="s">
        <v>84</v>
      </c>
      <c r="AV169" s="14" t="s">
        <v>86</v>
      </c>
      <c r="AW169" s="14" t="s">
        <v>32</v>
      </c>
      <c r="AX169" s="14" t="s">
        <v>76</v>
      </c>
      <c r="AY169" s="255" t="s">
        <v>128</v>
      </c>
    </row>
    <row r="170" s="13" customFormat="1">
      <c r="A170" s="13"/>
      <c r="B170" s="234"/>
      <c r="C170" s="235"/>
      <c r="D170" s="236" t="s">
        <v>137</v>
      </c>
      <c r="E170" s="237" t="s">
        <v>1</v>
      </c>
      <c r="F170" s="238" t="s">
        <v>1702</v>
      </c>
      <c r="G170" s="235"/>
      <c r="H170" s="237" t="s">
        <v>1</v>
      </c>
      <c r="I170" s="239"/>
      <c r="J170" s="235"/>
      <c r="K170" s="235"/>
      <c r="L170" s="240"/>
      <c r="M170" s="241"/>
      <c r="N170" s="242"/>
      <c r="O170" s="242"/>
      <c r="P170" s="242"/>
      <c r="Q170" s="242"/>
      <c r="R170" s="242"/>
      <c r="S170" s="242"/>
      <c r="T170" s="24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4" t="s">
        <v>137</v>
      </c>
      <c r="AU170" s="244" t="s">
        <v>84</v>
      </c>
      <c r="AV170" s="13" t="s">
        <v>84</v>
      </c>
      <c r="AW170" s="13" t="s">
        <v>32</v>
      </c>
      <c r="AX170" s="13" t="s">
        <v>76</v>
      </c>
      <c r="AY170" s="244" t="s">
        <v>128</v>
      </c>
    </row>
    <row r="171" s="14" customFormat="1">
      <c r="A171" s="14"/>
      <c r="B171" s="245"/>
      <c r="C171" s="246"/>
      <c r="D171" s="236" t="s">
        <v>137</v>
      </c>
      <c r="E171" s="247" t="s">
        <v>1</v>
      </c>
      <c r="F171" s="248" t="s">
        <v>1703</v>
      </c>
      <c r="G171" s="246"/>
      <c r="H171" s="249">
        <v>52.5</v>
      </c>
      <c r="I171" s="250"/>
      <c r="J171" s="246"/>
      <c r="K171" s="246"/>
      <c r="L171" s="251"/>
      <c r="M171" s="252"/>
      <c r="N171" s="253"/>
      <c r="O171" s="253"/>
      <c r="P171" s="253"/>
      <c r="Q171" s="253"/>
      <c r="R171" s="253"/>
      <c r="S171" s="253"/>
      <c r="T171" s="25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5" t="s">
        <v>137</v>
      </c>
      <c r="AU171" s="255" t="s">
        <v>84</v>
      </c>
      <c r="AV171" s="14" t="s">
        <v>86</v>
      </c>
      <c r="AW171" s="14" t="s">
        <v>32</v>
      </c>
      <c r="AX171" s="14" t="s">
        <v>76</v>
      </c>
      <c r="AY171" s="255" t="s">
        <v>128</v>
      </c>
    </row>
    <row r="172" s="15" customFormat="1">
      <c r="A172" s="15"/>
      <c r="B172" s="256"/>
      <c r="C172" s="257"/>
      <c r="D172" s="236" t="s">
        <v>137</v>
      </c>
      <c r="E172" s="258" t="s">
        <v>1</v>
      </c>
      <c r="F172" s="259" t="s">
        <v>140</v>
      </c>
      <c r="G172" s="257"/>
      <c r="H172" s="260">
        <v>1008.358</v>
      </c>
      <c r="I172" s="261"/>
      <c r="J172" s="257"/>
      <c r="K172" s="257"/>
      <c r="L172" s="262"/>
      <c r="M172" s="263"/>
      <c r="N172" s="264"/>
      <c r="O172" s="264"/>
      <c r="P172" s="264"/>
      <c r="Q172" s="264"/>
      <c r="R172" s="264"/>
      <c r="S172" s="264"/>
      <c r="T172" s="265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66" t="s">
        <v>137</v>
      </c>
      <c r="AU172" s="266" t="s">
        <v>84</v>
      </c>
      <c r="AV172" s="15" t="s">
        <v>135</v>
      </c>
      <c r="AW172" s="15" t="s">
        <v>32</v>
      </c>
      <c r="AX172" s="15" t="s">
        <v>84</v>
      </c>
      <c r="AY172" s="266" t="s">
        <v>128</v>
      </c>
    </row>
    <row r="173" s="2" customFormat="1" ht="24.15" customHeight="1">
      <c r="A173" s="39"/>
      <c r="B173" s="40"/>
      <c r="C173" s="220" t="s">
        <v>217</v>
      </c>
      <c r="D173" s="220" t="s">
        <v>131</v>
      </c>
      <c r="E173" s="221" t="s">
        <v>1704</v>
      </c>
      <c r="F173" s="222" t="s">
        <v>1705</v>
      </c>
      <c r="G173" s="223" t="s">
        <v>320</v>
      </c>
      <c r="H173" s="224">
        <v>668.55999999999995</v>
      </c>
      <c r="I173" s="225"/>
      <c r="J173" s="226">
        <f>ROUND(I173*H173,2)</f>
        <v>0</v>
      </c>
      <c r="K173" s="227"/>
      <c r="L173" s="45"/>
      <c r="M173" s="228" t="s">
        <v>1</v>
      </c>
      <c r="N173" s="229" t="s">
        <v>41</v>
      </c>
      <c r="O173" s="92"/>
      <c r="P173" s="230">
        <f>O173*H173</f>
        <v>0</v>
      </c>
      <c r="Q173" s="230">
        <v>0</v>
      </c>
      <c r="R173" s="230">
        <f>Q173*H173</f>
        <v>0</v>
      </c>
      <c r="S173" s="230">
        <v>0</v>
      </c>
      <c r="T173" s="231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2" t="s">
        <v>135</v>
      </c>
      <c r="AT173" s="232" t="s">
        <v>131</v>
      </c>
      <c r="AU173" s="232" t="s">
        <v>84</v>
      </c>
      <c r="AY173" s="18" t="s">
        <v>128</v>
      </c>
      <c r="BE173" s="233">
        <f>IF(N173="základní",J173,0)</f>
        <v>0</v>
      </c>
      <c r="BF173" s="233">
        <f>IF(N173="snížená",J173,0)</f>
        <v>0</v>
      </c>
      <c r="BG173" s="233">
        <f>IF(N173="zákl. přenesená",J173,0)</f>
        <v>0</v>
      </c>
      <c r="BH173" s="233">
        <f>IF(N173="sníž. přenesená",J173,0)</f>
        <v>0</v>
      </c>
      <c r="BI173" s="233">
        <f>IF(N173="nulová",J173,0)</f>
        <v>0</v>
      </c>
      <c r="BJ173" s="18" t="s">
        <v>84</v>
      </c>
      <c r="BK173" s="233">
        <f>ROUND(I173*H173,2)</f>
        <v>0</v>
      </c>
      <c r="BL173" s="18" t="s">
        <v>135</v>
      </c>
      <c r="BM173" s="232" t="s">
        <v>400</v>
      </c>
    </row>
    <row r="174" s="13" customFormat="1">
      <c r="A174" s="13"/>
      <c r="B174" s="234"/>
      <c r="C174" s="235"/>
      <c r="D174" s="236" t="s">
        <v>137</v>
      </c>
      <c r="E174" s="237" t="s">
        <v>1</v>
      </c>
      <c r="F174" s="238" t="s">
        <v>1706</v>
      </c>
      <c r="G174" s="235"/>
      <c r="H174" s="237" t="s">
        <v>1</v>
      </c>
      <c r="I174" s="239"/>
      <c r="J174" s="235"/>
      <c r="K174" s="235"/>
      <c r="L174" s="240"/>
      <c r="M174" s="241"/>
      <c r="N174" s="242"/>
      <c r="O174" s="242"/>
      <c r="P174" s="242"/>
      <c r="Q174" s="242"/>
      <c r="R174" s="242"/>
      <c r="S174" s="242"/>
      <c r="T174" s="24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4" t="s">
        <v>137</v>
      </c>
      <c r="AU174" s="244" t="s">
        <v>84</v>
      </c>
      <c r="AV174" s="13" t="s">
        <v>84</v>
      </c>
      <c r="AW174" s="13" t="s">
        <v>32</v>
      </c>
      <c r="AX174" s="13" t="s">
        <v>76</v>
      </c>
      <c r="AY174" s="244" t="s">
        <v>128</v>
      </c>
    </row>
    <row r="175" s="14" customFormat="1">
      <c r="A175" s="14"/>
      <c r="B175" s="245"/>
      <c r="C175" s="246"/>
      <c r="D175" s="236" t="s">
        <v>137</v>
      </c>
      <c r="E175" s="247" t="s">
        <v>1</v>
      </c>
      <c r="F175" s="248" t="s">
        <v>1707</v>
      </c>
      <c r="G175" s="246"/>
      <c r="H175" s="249">
        <v>278.94999999999999</v>
      </c>
      <c r="I175" s="250"/>
      <c r="J175" s="246"/>
      <c r="K175" s="246"/>
      <c r="L175" s="251"/>
      <c r="M175" s="252"/>
      <c r="N175" s="253"/>
      <c r="O175" s="253"/>
      <c r="P175" s="253"/>
      <c r="Q175" s="253"/>
      <c r="R175" s="253"/>
      <c r="S175" s="253"/>
      <c r="T175" s="25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5" t="s">
        <v>137</v>
      </c>
      <c r="AU175" s="255" t="s">
        <v>84</v>
      </c>
      <c r="AV175" s="14" t="s">
        <v>86</v>
      </c>
      <c r="AW175" s="14" t="s">
        <v>32</v>
      </c>
      <c r="AX175" s="14" t="s">
        <v>76</v>
      </c>
      <c r="AY175" s="255" t="s">
        <v>128</v>
      </c>
    </row>
    <row r="176" s="13" customFormat="1">
      <c r="A176" s="13"/>
      <c r="B176" s="234"/>
      <c r="C176" s="235"/>
      <c r="D176" s="236" t="s">
        <v>137</v>
      </c>
      <c r="E176" s="237" t="s">
        <v>1</v>
      </c>
      <c r="F176" s="238" t="s">
        <v>1700</v>
      </c>
      <c r="G176" s="235"/>
      <c r="H176" s="237" t="s">
        <v>1</v>
      </c>
      <c r="I176" s="239"/>
      <c r="J176" s="235"/>
      <c r="K176" s="235"/>
      <c r="L176" s="240"/>
      <c r="M176" s="241"/>
      <c r="N176" s="242"/>
      <c r="O176" s="242"/>
      <c r="P176" s="242"/>
      <c r="Q176" s="242"/>
      <c r="R176" s="242"/>
      <c r="S176" s="242"/>
      <c r="T176" s="24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4" t="s">
        <v>137</v>
      </c>
      <c r="AU176" s="244" t="s">
        <v>84</v>
      </c>
      <c r="AV176" s="13" t="s">
        <v>84</v>
      </c>
      <c r="AW176" s="13" t="s">
        <v>32</v>
      </c>
      <c r="AX176" s="13" t="s">
        <v>76</v>
      </c>
      <c r="AY176" s="244" t="s">
        <v>128</v>
      </c>
    </row>
    <row r="177" s="14" customFormat="1">
      <c r="A177" s="14"/>
      <c r="B177" s="245"/>
      <c r="C177" s="246"/>
      <c r="D177" s="236" t="s">
        <v>137</v>
      </c>
      <c r="E177" s="247" t="s">
        <v>1</v>
      </c>
      <c r="F177" s="248" t="s">
        <v>1708</v>
      </c>
      <c r="G177" s="246"/>
      <c r="H177" s="249">
        <v>14.34</v>
      </c>
      <c r="I177" s="250"/>
      <c r="J177" s="246"/>
      <c r="K177" s="246"/>
      <c r="L177" s="251"/>
      <c r="M177" s="252"/>
      <c r="N177" s="253"/>
      <c r="O177" s="253"/>
      <c r="P177" s="253"/>
      <c r="Q177" s="253"/>
      <c r="R177" s="253"/>
      <c r="S177" s="253"/>
      <c r="T177" s="25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5" t="s">
        <v>137</v>
      </c>
      <c r="AU177" s="255" t="s">
        <v>84</v>
      </c>
      <c r="AV177" s="14" t="s">
        <v>86</v>
      </c>
      <c r="AW177" s="14" t="s">
        <v>32</v>
      </c>
      <c r="AX177" s="14" t="s">
        <v>76</v>
      </c>
      <c r="AY177" s="255" t="s">
        <v>128</v>
      </c>
    </row>
    <row r="178" s="13" customFormat="1">
      <c r="A178" s="13"/>
      <c r="B178" s="234"/>
      <c r="C178" s="235"/>
      <c r="D178" s="236" t="s">
        <v>137</v>
      </c>
      <c r="E178" s="237" t="s">
        <v>1</v>
      </c>
      <c r="F178" s="238" t="s">
        <v>1709</v>
      </c>
      <c r="G178" s="235"/>
      <c r="H178" s="237" t="s">
        <v>1</v>
      </c>
      <c r="I178" s="239"/>
      <c r="J178" s="235"/>
      <c r="K178" s="235"/>
      <c r="L178" s="240"/>
      <c r="M178" s="241"/>
      <c r="N178" s="242"/>
      <c r="O178" s="242"/>
      <c r="P178" s="242"/>
      <c r="Q178" s="242"/>
      <c r="R178" s="242"/>
      <c r="S178" s="242"/>
      <c r="T178" s="24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4" t="s">
        <v>137</v>
      </c>
      <c r="AU178" s="244" t="s">
        <v>84</v>
      </c>
      <c r="AV178" s="13" t="s">
        <v>84</v>
      </c>
      <c r="AW178" s="13" t="s">
        <v>32</v>
      </c>
      <c r="AX178" s="13" t="s">
        <v>76</v>
      </c>
      <c r="AY178" s="244" t="s">
        <v>128</v>
      </c>
    </row>
    <row r="179" s="14" customFormat="1">
      <c r="A179" s="14"/>
      <c r="B179" s="245"/>
      <c r="C179" s="246"/>
      <c r="D179" s="236" t="s">
        <v>137</v>
      </c>
      <c r="E179" s="247" t="s">
        <v>1</v>
      </c>
      <c r="F179" s="248" t="s">
        <v>1710</v>
      </c>
      <c r="G179" s="246"/>
      <c r="H179" s="249">
        <v>358.98000000000002</v>
      </c>
      <c r="I179" s="250"/>
      <c r="J179" s="246"/>
      <c r="K179" s="246"/>
      <c r="L179" s="251"/>
      <c r="M179" s="252"/>
      <c r="N179" s="253"/>
      <c r="O179" s="253"/>
      <c r="P179" s="253"/>
      <c r="Q179" s="253"/>
      <c r="R179" s="253"/>
      <c r="S179" s="253"/>
      <c r="T179" s="25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5" t="s">
        <v>137</v>
      </c>
      <c r="AU179" s="255" t="s">
        <v>84</v>
      </c>
      <c r="AV179" s="14" t="s">
        <v>86</v>
      </c>
      <c r="AW179" s="14" t="s">
        <v>32</v>
      </c>
      <c r="AX179" s="14" t="s">
        <v>76</v>
      </c>
      <c r="AY179" s="255" t="s">
        <v>128</v>
      </c>
    </row>
    <row r="180" s="13" customFormat="1">
      <c r="A180" s="13"/>
      <c r="B180" s="234"/>
      <c r="C180" s="235"/>
      <c r="D180" s="236" t="s">
        <v>137</v>
      </c>
      <c r="E180" s="237" t="s">
        <v>1</v>
      </c>
      <c r="F180" s="238" t="s">
        <v>1700</v>
      </c>
      <c r="G180" s="235"/>
      <c r="H180" s="237" t="s">
        <v>1</v>
      </c>
      <c r="I180" s="239"/>
      <c r="J180" s="235"/>
      <c r="K180" s="235"/>
      <c r="L180" s="240"/>
      <c r="M180" s="241"/>
      <c r="N180" s="242"/>
      <c r="O180" s="242"/>
      <c r="P180" s="242"/>
      <c r="Q180" s="242"/>
      <c r="R180" s="242"/>
      <c r="S180" s="242"/>
      <c r="T180" s="24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4" t="s">
        <v>137</v>
      </c>
      <c r="AU180" s="244" t="s">
        <v>84</v>
      </c>
      <c r="AV180" s="13" t="s">
        <v>84</v>
      </c>
      <c r="AW180" s="13" t="s">
        <v>32</v>
      </c>
      <c r="AX180" s="13" t="s">
        <v>76</v>
      </c>
      <c r="AY180" s="244" t="s">
        <v>128</v>
      </c>
    </row>
    <row r="181" s="14" customFormat="1">
      <c r="A181" s="14"/>
      <c r="B181" s="245"/>
      <c r="C181" s="246"/>
      <c r="D181" s="236" t="s">
        <v>137</v>
      </c>
      <c r="E181" s="247" t="s">
        <v>1</v>
      </c>
      <c r="F181" s="248" t="s">
        <v>1711</v>
      </c>
      <c r="G181" s="246"/>
      <c r="H181" s="249">
        <v>16.289999999999999</v>
      </c>
      <c r="I181" s="250"/>
      <c r="J181" s="246"/>
      <c r="K181" s="246"/>
      <c r="L181" s="251"/>
      <c r="M181" s="252"/>
      <c r="N181" s="253"/>
      <c r="O181" s="253"/>
      <c r="P181" s="253"/>
      <c r="Q181" s="253"/>
      <c r="R181" s="253"/>
      <c r="S181" s="253"/>
      <c r="T181" s="25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5" t="s">
        <v>137</v>
      </c>
      <c r="AU181" s="255" t="s">
        <v>84</v>
      </c>
      <c r="AV181" s="14" t="s">
        <v>86</v>
      </c>
      <c r="AW181" s="14" t="s">
        <v>32</v>
      </c>
      <c r="AX181" s="14" t="s">
        <v>76</v>
      </c>
      <c r="AY181" s="255" t="s">
        <v>128</v>
      </c>
    </row>
    <row r="182" s="15" customFormat="1">
      <c r="A182" s="15"/>
      <c r="B182" s="256"/>
      <c r="C182" s="257"/>
      <c r="D182" s="236" t="s">
        <v>137</v>
      </c>
      <c r="E182" s="258" t="s">
        <v>1</v>
      </c>
      <c r="F182" s="259" t="s">
        <v>140</v>
      </c>
      <c r="G182" s="257"/>
      <c r="H182" s="260">
        <v>668.55999999999995</v>
      </c>
      <c r="I182" s="261"/>
      <c r="J182" s="257"/>
      <c r="K182" s="257"/>
      <c r="L182" s="262"/>
      <c r="M182" s="263"/>
      <c r="N182" s="264"/>
      <c r="O182" s="264"/>
      <c r="P182" s="264"/>
      <c r="Q182" s="264"/>
      <c r="R182" s="264"/>
      <c r="S182" s="264"/>
      <c r="T182" s="265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66" t="s">
        <v>137</v>
      </c>
      <c r="AU182" s="266" t="s">
        <v>84</v>
      </c>
      <c r="AV182" s="15" t="s">
        <v>135</v>
      </c>
      <c r="AW182" s="15" t="s">
        <v>32</v>
      </c>
      <c r="AX182" s="15" t="s">
        <v>84</v>
      </c>
      <c r="AY182" s="266" t="s">
        <v>128</v>
      </c>
    </row>
    <row r="183" s="2" customFormat="1" ht="24.15" customHeight="1">
      <c r="A183" s="39"/>
      <c r="B183" s="40"/>
      <c r="C183" s="220" t="s">
        <v>223</v>
      </c>
      <c r="D183" s="220" t="s">
        <v>131</v>
      </c>
      <c r="E183" s="221" t="s">
        <v>1712</v>
      </c>
      <c r="F183" s="222" t="s">
        <v>1713</v>
      </c>
      <c r="G183" s="223" t="s">
        <v>320</v>
      </c>
      <c r="H183" s="224">
        <v>1008.358</v>
      </c>
      <c r="I183" s="225"/>
      <c r="J183" s="226">
        <f>ROUND(I183*H183,2)</f>
        <v>0</v>
      </c>
      <c r="K183" s="227"/>
      <c r="L183" s="45"/>
      <c r="M183" s="228" t="s">
        <v>1</v>
      </c>
      <c r="N183" s="229" t="s">
        <v>41</v>
      </c>
      <c r="O183" s="92"/>
      <c r="P183" s="230">
        <f>O183*H183</f>
        <v>0</v>
      </c>
      <c r="Q183" s="230">
        <v>0</v>
      </c>
      <c r="R183" s="230">
        <f>Q183*H183</f>
        <v>0</v>
      </c>
      <c r="S183" s="230">
        <v>0</v>
      </c>
      <c r="T183" s="231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2" t="s">
        <v>135</v>
      </c>
      <c r="AT183" s="232" t="s">
        <v>131</v>
      </c>
      <c r="AU183" s="232" t="s">
        <v>84</v>
      </c>
      <c r="AY183" s="18" t="s">
        <v>128</v>
      </c>
      <c r="BE183" s="233">
        <f>IF(N183="základní",J183,0)</f>
        <v>0</v>
      </c>
      <c r="BF183" s="233">
        <f>IF(N183="snížená",J183,0)</f>
        <v>0</v>
      </c>
      <c r="BG183" s="233">
        <f>IF(N183="zákl. přenesená",J183,0)</f>
        <v>0</v>
      </c>
      <c r="BH183" s="233">
        <f>IF(N183="sníž. přenesená",J183,0)</f>
        <v>0</v>
      </c>
      <c r="BI183" s="233">
        <f>IF(N183="nulová",J183,0)</f>
        <v>0</v>
      </c>
      <c r="BJ183" s="18" t="s">
        <v>84</v>
      </c>
      <c r="BK183" s="233">
        <f>ROUND(I183*H183,2)</f>
        <v>0</v>
      </c>
      <c r="BL183" s="18" t="s">
        <v>135</v>
      </c>
      <c r="BM183" s="232" t="s">
        <v>408</v>
      </c>
    </row>
    <row r="184" s="2" customFormat="1" ht="24.15" customHeight="1">
      <c r="A184" s="39"/>
      <c r="B184" s="40"/>
      <c r="C184" s="220" t="s">
        <v>339</v>
      </c>
      <c r="D184" s="220" t="s">
        <v>131</v>
      </c>
      <c r="E184" s="221" t="s">
        <v>1714</v>
      </c>
      <c r="F184" s="222" t="s">
        <v>1715</v>
      </c>
      <c r="G184" s="223" t="s">
        <v>320</v>
      </c>
      <c r="H184" s="224">
        <v>668.55999999999995</v>
      </c>
      <c r="I184" s="225"/>
      <c r="J184" s="226">
        <f>ROUND(I184*H184,2)</f>
        <v>0</v>
      </c>
      <c r="K184" s="227"/>
      <c r="L184" s="45"/>
      <c r="M184" s="228" t="s">
        <v>1</v>
      </c>
      <c r="N184" s="229" t="s">
        <v>41</v>
      </c>
      <c r="O184" s="92"/>
      <c r="P184" s="230">
        <f>O184*H184</f>
        <v>0</v>
      </c>
      <c r="Q184" s="230">
        <v>0</v>
      </c>
      <c r="R184" s="230">
        <f>Q184*H184</f>
        <v>0</v>
      </c>
      <c r="S184" s="230">
        <v>0</v>
      </c>
      <c r="T184" s="231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2" t="s">
        <v>135</v>
      </c>
      <c r="AT184" s="232" t="s">
        <v>131</v>
      </c>
      <c r="AU184" s="232" t="s">
        <v>84</v>
      </c>
      <c r="AY184" s="18" t="s">
        <v>128</v>
      </c>
      <c r="BE184" s="233">
        <f>IF(N184="základní",J184,0)</f>
        <v>0</v>
      </c>
      <c r="BF184" s="233">
        <f>IF(N184="snížená",J184,0)</f>
        <v>0</v>
      </c>
      <c r="BG184" s="233">
        <f>IF(N184="zákl. přenesená",J184,0)</f>
        <v>0</v>
      </c>
      <c r="BH184" s="233">
        <f>IF(N184="sníž. přenesená",J184,0)</f>
        <v>0</v>
      </c>
      <c r="BI184" s="233">
        <f>IF(N184="nulová",J184,0)</f>
        <v>0</v>
      </c>
      <c r="BJ184" s="18" t="s">
        <v>84</v>
      </c>
      <c r="BK184" s="233">
        <f>ROUND(I184*H184,2)</f>
        <v>0</v>
      </c>
      <c r="BL184" s="18" t="s">
        <v>135</v>
      </c>
      <c r="BM184" s="232" t="s">
        <v>416</v>
      </c>
    </row>
    <row r="185" s="2" customFormat="1" ht="24.15" customHeight="1">
      <c r="A185" s="39"/>
      <c r="B185" s="40"/>
      <c r="C185" s="220" t="s">
        <v>344</v>
      </c>
      <c r="D185" s="220" t="s">
        <v>131</v>
      </c>
      <c r="E185" s="221" t="s">
        <v>1716</v>
      </c>
      <c r="F185" s="222" t="s">
        <v>1717</v>
      </c>
      <c r="G185" s="223" t="s">
        <v>249</v>
      </c>
      <c r="H185" s="224">
        <v>569.49599999999998</v>
      </c>
      <c r="I185" s="225"/>
      <c r="J185" s="226">
        <f>ROUND(I185*H185,2)</f>
        <v>0</v>
      </c>
      <c r="K185" s="227"/>
      <c r="L185" s="45"/>
      <c r="M185" s="228" t="s">
        <v>1</v>
      </c>
      <c r="N185" s="229" t="s">
        <v>41</v>
      </c>
      <c r="O185" s="92"/>
      <c r="P185" s="230">
        <f>O185*H185</f>
        <v>0</v>
      </c>
      <c r="Q185" s="230">
        <v>0</v>
      </c>
      <c r="R185" s="230">
        <f>Q185*H185</f>
        <v>0</v>
      </c>
      <c r="S185" s="230">
        <v>0</v>
      </c>
      <c r="T185" s="231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2" t="s">
        <v>135</v>
      </c>
      <c r="AT185" s="232" t="s">
        <v>131</v>
      </c>
      <c r="AU185" s="232" t="s">
        <v>84</v>
      </c>
      <c r="AY185" s="18" t="s">
        <v>128</v>
      </c>
      <c r="BE185" s="233">
        <f>IF(N185="základní",J185,0)</f>
        <v>0</v>
      </c>
      <c r="BF185" s="233">
        <f>IF(N185="snížená",J185,0)</f>
        <v>0</v>
      </c>
      <c r="BG185" s="233">
        <f>IF(N185="zákl. přenesená",J185,0)</f>
        <v>0</v>
      </c>
      <c r="BH185" s="233">
        <f>IF(N185="sníž. přenesená",J185,0)</f>
        <v>0</v>
      </c>
      <c r="BI185" s="233">
        <f>IF(N185="nulová",J185,0)</f>
        <v>0</v>
      </c>
      <c r="BJ185" s="18" t="s">
        <v>84</v>
      </c>
      <c r="BK185" s="233">
        <f>ROUND(I185*H185,2)</f>
        <v>0</v>
      </c>
      <c r="BL185" s="18" t="s">
        <v>135</v>
      </c>
      <c r="BM185" s="232" t="s">
        <v>427</v>
      </c>
    </row>
    <row r="186" s="14" customFormat="1">
      <c r="A186" s="14"/>
      <c r="B186" s="245"/>
      <c r="C186" s="246"/>
      <c r="D186" s="236" t="s">
        <v>137</v>
      </c>
      <c r="E186" s="247" t="s">
        <v>1</v>
      </c>
      <c r="F186" s="248" t="s">
        <v>1718</v>
      </c>
      <c r="G186" s="246"/>
      <c r="H186" s="249">
        <v>569.49599999999998</v>
      </c>
      <c r="I186" s="250"/>
      <c r="J186" s="246"/>
      <c r="K186" s="246"/>
      <c r="L186" s="251"/>
      <c r="M186" s="252"/>
      <c r="N186" s="253"/>
      <c r="O186" s="253"/>
      <c r="P186" s="253"/>
      <c r="Q186" s="253"/>
      <c r="R186" s="253"/>
      <c r="S186" s="253"/>
      <c r="T186" s="25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5" t="s">
        <v>137</v>
      </c>
      <c r="AU186" s="255" t="s">
        <v>84</v>
      </c>
      <c r="AV186" s="14" t="s">
        <v>86</v>
      </c>
      <c r="AW186" s="14" t="s">
        <v>32</v>
      </c>
      <c r="AX186" s="14" t="s">
        <v>76</v>
      </c>
      <c r="AY186" s="255" t="s">
        <v>128</v>
      </c>
    </row>
    <row r="187" s="15" customFormat="1">
      <c r="A187" s="15"/>
      <c r="B187" s="256"/>
      <c r="C187" s="257"/>
      <c r="D187" s="236" t="s">
        <v>137</v>
      </c>
      <c r="E187" s="258" t="s">
        <v>1</v>
      </c>
      <c r="F187" s="259" t="s">
        <v>140</v>
      </c>
      <c r="G187" s="257"/>
      <c r="H187" s="260">
        <v>569.49599999999998</v>
      </c>
      <c r="I187" s="261"/>
      <c r="J187" s="257"/>
      <c r="K187" s="257"/>
      <c r="L187" s="262"/>
      <c r="M187" s="263"/>
      <c r="N187" s="264"/>
      <c r="O187" s="264"/>
      <c r="P187" s="264"/>
      <c r="Q187" s="264"/>
      <c r="R187" s="264"/>
      <c r="S187" s="264"/>
      <c r="T187" s="26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66" t="s">
        <v>137</v>
      </c>
      <c r="AU187" s="266" t="s">
        <v>84</v>
      </c>
      <c r="AV187" s="15" t="s">
        <v>135</v>
      </c>
      <c r="AW187" s="15" t="s">
        <v>32</v>
      </c>
      <c r="AX187" s="15" t="s">
        <v>84</v>
      </c>
      <c r="AY187" s="266" t="s">
        <v>128</v>
      </c>
    </row>
    <row r="188" s="2" customFormat="1" ht="24.15" customHeight="1">
      <c r="A188" s="39"/>
      <c r="B188" s="40"/>
      <c r="C188" s="220" t="s">
        <v>349</v>
      </c>
      <c r="D188" s="220" t="s">
        <v>131</v>
      </c>
      <c r="E188" s="221" t="s">
        <v>1719</v>
      </c>
      <c r="F188" s="222" t="s">
        <v>1720</v>
      </c>
      <c r="G188" s="223" t="s">
        <v>249</v>
      </c>
      <c r="H188" s="224">
        <v>527.56500000000005</v>
      </c>
      <c r="I188" s="225"/>
      <c r="J188" s="226">
        <f>ROUND(I188*H188,2)</f>
        <v>0</v>
      </c>
      <c r="K188" s="227"/>
      <c r="L188" s="45"/>
      <c r="M188" s="228" t="s">
        <v>1</v>
      </c>
      <c r="N188" s="229" t="s">
        <v>41</v>
      </c>
      <c r="O188" s="92"/>
      <c r="P188" s="230">
        <f>O188*H188</f>
        <v>0</v>
      </c>
      <c r="Q188" s="230">
        <v>0</v>
      </c>
      <c r="R188" s="230">
        <f>Q188*H188</f>
        <v>0</v>
      </c>
      <c r="S188" s="230">
        <v>0</v>
      </c>
      <c r="T188" s="231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2" t="s">
        <v>135</v>
      </c>
      <c r="AT188" s="232" t="s">
        <v>131</v>
      </c>
      <c r="AU188" s="232" t="s">
        <v>84</v>
      </c>
      <c r="AY188" s="18" t="s">
        <v>128</v>
      </c>
      <c r="BE188" s="233">
        <f>IF(N188="základní",J188,0)</f>
        <v>0</v>
      </c>
      <c r="BF188" s="233">
        <f>IF(N188="snížená",J188,0)</f>
        <v>0</v>
      </c>
      <c r="BG188" s="233">
        <f>IF(N188="zákl. přenesená",J188,0)</f>
        <v>0</v>
      </c>
      <c r="BH188" s="233">
        <f>IF(N188="sníž. přenesená",J188,0)</f>
        <v>0</v>
      </c>
      <c r="BI188" s="233">
        <f>IF(N188="nulová",J188,0)</f>
        <v>0</v>
      </c>
      <c r="BJ188" s="18" t="s">
        <v>84</v>
      </c>
      <c r="BK188" s="233">
        <f>ROUND(I188*H188,2)</f>
        <v>0</v>
      </c>
      <c r="BL188" s="18" t="s">
        <v>135</v>
      </c>
      <c r="BM188" s="232" t="s">
        <v>437</v>
      </c>
    </row>
    <row r="189" s="13" customFormat="1">
      <c r="A189" s="13"/>
      <c r="B189" s="234"/>
      <c r="C189" s="235"/>
      <c r="D189" s="236" t="s">
        <v>137</v>
      </c>
      <c r="E189" s="237" t="s">
        <v>1</v>
      </c>
      <c r="F189" s="238" t="s">
        <v>1721</v>
      </c>
      <c r="G189" s="235"/>
      <c r="H189" s="237" t="s">
        <v>1</v>
      </c>
      <c r="I189" s="239"/>
      <c r="J189" s="235"/>
      <c r="K189" s="235"/>
      <c r="L189" s="240"/>
      <c r="M189" s="241"/>
      <c r="N189" s="242"/>
      <c r="O189" s="242"/>
      <c r="P189" s="242"/>
      <c r="Q189" s="242"/>
      <c r="R189" s="242"/>
      <c r="S189" s="242"/>
      <c r="T189" s="24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4" t="s">
        <v>137</v>
      </c>
      <c r="AU189" s="244" t="s">
        <v>84</v>
      </c>
      <c r="AV189" s="13" t="s">
        <v>84</v>
      </c>
      <c r="AW189" s="13" t="s">
        <v>32</v>
      </c>
      <c r="AX189" s="13" t="s">
        <v>76</v>
      </c>
      <c r="AY189" s="244" t="s">
        <v>128</v>
      </c>
    </row>
    <row r="190" s="14" customFormat="1">
      <c r="A190" s="14"/>
      <c r="B190" s="245"/>
      <c r="C190" s="246"/>
      <c r="D190" s="236" t="s">
        <v>137</v>
      </c>
      <c r="E190" s="247" t="s">
        <v>1</v>
      </c>
      <c r="F190" s="248" t="s">
        <v>1722</v>
      </c>
      <c r="G190" s="246"/>
      <c r="H190" s="249">
        <v>949.15999999999997</v>
      </c>
      <c r="I190" s="250"/>
      <c r="J190" s="246"/>
      <c r="K190" s="246"/>
      <c r="L190" s="251"/>
      <c r="M190" s="252"/>
      <c r="N190" s="253"/>
      <c r="O190" s="253"/>
      <c r="P190" s="253"/>
      <c r="Q190" s="253"/>
      <c r="R190" s="253"/>
      <c r="S190" s="253"/>
      <c r="T190" s="25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5" t="s">
        <v>137</v>
      </c>
      <c r="AU190" s="255" t="s">
        <v>84</v>
      </c>
      <c r="AV190" s="14" t="s">
        <v>86</v>
      </c>
      <c r="AW190" s="14" t="s">
        <v>32</v>
      </c>
      <c r="AX190" s="14" t="s">
        <v>76</v>
      </c>
      <c r="AY190" s="255" t="s">
        <v>128</v>
      </c>
    </row>
    <row r="191" s="13" customFormat="1">
      <c r="A191" s="13"/>
      <c r="B191" s="234"/>
      <c r="C191" s="235"/>
      <c r="D191" s="236" t="s">
        <v>137</v>
      </c>
      <c r="E191" s="237" t="s">
        <v>1</v>
      </c>
      <c r="F191" s="238" t="s">
        <v>1723</v>
      </c>
      <c r="G191" s="235"/>
      <c r="H191" s="237" t="s">
        <v>1</v>
      </c>
      <c r="I191" s="239"/>
      <c r="J191" s="235"/>
      <c r="K191" s="235"/>
      <c r="L191" s="240"/>
      <c r="M191" s="241"/>
      <c r="N191" s="242"/>
      <c r="O191" s="242"/>
      <c r="P191" s="242"/>
      <c r="Q191" s="242"/>
      <c r="R191" s="242"/>
      <c r="S191" s="242"/>
      <c r="T191" s="24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4" t="s">
        <v>137</v>
      </c>
      <c r="AU191" s="244" t="s">
        <v>84</v>
      </c>
      <c r="AV191" s="13" t="s">
        <v>84</v>
      </c>
      <c r="AW191" s="13" t="s">
        <v>32</v>
      </c>
      <c r="AX191" s="13" t="s">
        <v>76</v>
      </c>
      <c r="AY191" s="244" t="s">
        <v>128</v>
      </c>
    </row>
    <row r="192" s="14" customFormat="1">
      <c r="A192" s="14"/>
      <c r="B192" s="245"/>
      <c r="C192" s="246"/>
      <c r="D192" s="236" t="s">
        <v>137</v>
      </c>
      <c r="E192" s="247" t="s">
        <v>1</v>
      </c>
      <c r="F192" s="248" t="s">
        <v>1724</v>
      </c>
      <c r="G192" s="246"/>
      <c r="H192" s="249">
        <v>-611.33000000000004</v>
      </c>
      <c r="I192" s="250"/>
      <c r="J192" s="246"/>
      <c r="K192" s="246"/>
      <c r="L192" s="251"/>
      <c r="M192" s="252"/>
      <c r="N192" s="253"/>
      <c r="O192" s="253"/>
      <c r="P192" s="253"/>
      <c r="Q192" s="253"/>
      <c r="R192" s="253"/>
      <c r="S192" s="253"/>
      <c r="T192" s="25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5" t="s">
        <v>137</v>
      </c>
      <c r="AU192" s="255" t="s">
        <v>84</v>
      </c>
      <c r="AV192" s="14" t="s">
        <v>86</v>
      </c>
      <c r="AW192" s="14" t="s">
        <v>32</v>
      </c>
      <c r="AX192" s="14" t="s">
        <v>76</v>
      </c>
      <c r="AY192" s="255" t="s">
        <v>128</v>
      </c>
    </row>
    <row r="193" s="13" customFormat="1">
      <c r="A193" s="13"/>
      <c r="B193" s="234"/>
      <c r="C193" s="235"/>
      <c r="D193" s="236" t="s">
        <v>137</v>
      </c>
      <c r="E193" s="237" t="s">
        <v>1</v>
      </c>
      <c r="F193" s="238" t="s">
        <v>1725</v>
      </c>
      <c r="G193" s="235"/>
      <c r="H193" s="237" t="s">
        <v>1</v>
      </c>
      <c r="I193" s="239"/>
      <c r="J193" s="235"/>
      <c r="K193" s="235"/>
      <c r="L193" s="240"/>
      <c r="M193" s="241"/>
      <c r="N193" s="242"/>
      <c r="O193" s="242"/>
      <c r="P193" s="242"/>
      <c r="Q193" s="242"/>
      <c r="R193" s="242"/>
      <c r="S193" s="242"/>
      <c r="T193" s="24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4" t="s">
        <v>137</v>
      </c>
      <c r="AU193" s="244" t="s">
        <v>84</v>
      </c>
      <c r="AV193" s="13" t="s">
        <v>84</v>
      </c>
      <c r="AW193" s="13" t="s">
        <v>32</v>
      </c>
      <c r="AX193" s="13" t="s">
        <v>76</v>
      </c>
      <c r="AY193" s="244" t="s">
        <v>128</v>
      </c>
    </row>
    <row r="194" s="14" customFormat="1">
      <c r="A194" s="14"/>
      <c r="B194" s="245"/>
      <c r="C194" s="246"/>
      <c r="D194" s="236" t="s">
        <v>137</v>
      </c>
      <c r="E194" s="247" t="s">
        <v>1</v>
      </c>
      <c r="F194" s="248" t="s">
        <v>1726</v>
      </c>
      <c r="G194" s="246"/>
      <c r="H194" s="249">
        <v>8.4000000000000004</v>
      </c>
      <c r="I194" s="250"/>
      <c r="J194" s="246"/>
      <c r="K194" s="246"/>
      <c r="L194" s="251"/>
      <c r="M194" s="252"/>
      <c r="N194" s="253"/>
      <c r="O194" s="253"/>
      <c r="P194" s="253"/>
      <c r="Q194" s="253"/>
      <c r="R194" s="253"/>
      <c r="S194" s="253"/>
      <c r="T194" s="25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5" t="s">
        <v>137</v>
      </c>
      <c r="AU194" s="255" t="s">
        <v>84</v>
      </c>
      <c r="AV194" s="14" t="s">
        <v>86</v>
      </c>
      <c r="AW194" s="14" t="s">
        <v>32</v>
      </c>
      <c r="AX194" s="14" t="s">
        <v>76</v>
      </c>
      <c r="AY194" s="255" t="s">
        <v>128</v>
      </c>
    </row>
    <row r="195" s="14" customFormat="1">
      <c r="A195" s="14"/>
      <c r="B195" s="245"/>
      <c r="C195" s="246"/>
      <c r="D195" s="236" t="s">
        <v>137</v>
      </c>
      <c r="E195" s="247" t="s">
        <v>1</v>
      </c>
      <c r="F195" s="248" t="s">
        <v>1727</v>
      </c>
      <c r="G195" s="246"/>
      <c r="H195" s="249">
        <v>83.685000000000002</v>
      </c>
      <c r="I195" s="250"/>
      <c r="J195" s="246"/>
      <c r="K195" s="246"/>
      <c r="L195" s="251"/>
      <c r="M195" s="252"/>
      <c r="N195" s="253"/>
      <c r="O195" s="253"/>
      <c r="P195" s="253"/>
      <c r="Q195" s="253"/>
      <c r="R195" s="253"/>
      <c r="S195" s="253"/>
      <c r="T195" s="25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5" t="s">
        <v>137</v>
      </c>
      <c r="AU195" s="255" t="s">
        <v>84</v>
      </c>
      <c r="AV195" s="14" t="s">
        <v>86</v>
      </c>
      <c r="AW195" s="14" t="s">
        <v>32</v>
      </c>
      <c r="AX195" s="14" t="s">
        <v>76</v>
      </c>
      <c r="AY195" s="255" t="s">
        <v>128</v>
      </c>
    </row>
    <row r="196" s="14" customFormat="1">
      <c r="A196" s="14"/>
      <c r="B196" s="245"/>
      <c r="C196" s="246"/>
      <c r="D196" s="236" t="s">
        <v>137</v>
      </c>
      <c r="E196" s="247" t="s">
        <v>1</v>
      </c>
      <c r="F196" s="248" t="s">
        <v>1728</v>
      </c>
      <c r="G196" s="246"/>
      <c r="H196" s="249">
        <v>97.650000000000006</v>
      </c>
      <c r="I196" s="250"/>
      <c r="J196" s="246"/>
      <c r="K196" s="246"/>
      <c r="L196" s="251"/>
      <c r="M196" s="252"/>
      <c r="N196" s="253"/>
      <c r="O196" s="253"/>
      <c r="P196" s="253"/>
      <c r="Q196" s="253"/>
      <c r="R196" s="253"/>
      <c r="S196" s="253"/>
      <c r="T196" s="25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5" t="s">
        <v>137</v>
      </c>
      <c r="AU196" s="255" t="s">
        <v>84</v>
      </c>
      <c r="AV196" s="14" t="s">
        <v>86</v>
      </c>
      <c r="AW196" s="14" t="s">
        <v>32</v>
      </c>
      <c r="AX196" s="14" t="s">
        <v>76</v>
      </c>
      <c r="AY196" s="255" t="s">
        <v>128</v>
      </c>
    </row>
    <row r="197" s="15" customFormat="1">
      <c r="A197" s="15"/>
      <c r="B197" s="256"/>
      <c r="C197" s="257"/>
      <c r="D197" s="236" t="s">
        <v>137</v>
      </c>
      <c r="E197" s="258" t="s">
        <v>1</v>
      </c>
      <c r="F197" s="259" t="s">
        <v>140</v>
      </c>
      <c r="G197" s="257"/>
      <c r="H197" s="260">
        <v>527.56499999999994</v>
      </c>
      <c r="I197" s="261"/>
      <c r="J197" s="257"/>
      <c r="K197" s="257"/>
      <c r="L197" s="262"/>
      <c r="M197" s="263"/>
      <c r="N197" s="264"/>
      <c r="O197" s="264"/>
      <c r="P197" s="264"/>
      <c r="Q197" s="264"/>
      <c r="R197" s="264"/>
      <c r="S197" s="264"/>
      <c r="T197" s="265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66" t="s">
        <v>137</v>
      </c>
      <c r="AU197" s="266" t="s">
        <v>84</v>
      </c>
      <c r="AV197" s="15" t="s">
        <v>135</v>
      </c>
      <c r="AW197" s="15" t="s">
        <v>32</v>
      </c>
      <c r="AX197" s="15" t="s">
        <v>84</v>
      </c>
      <c r="AY197" s="266" t="s">
        <v>128</v>
      </c>
    </row>
    <row r="198" s="2" customFormat="1" ht="24.15" customHeight="1">
      <c r="A198" s="39"/>
      <c r="B198" s="40"/>
      <c r="C198" s="220" t="s">
        <v>355</v>
      </c>
      <c r="D198" s="220" t="s">
        <v>131</v>
      </c>
      <c r="E198" s="221" t="s">
        <v>1729</v>
      </c>
      <c r="F198" s="222" t="s">
        <v>1730</v>
      </c>
      <c r="G198" s="223" t="s">
        <v>249</v>
      </c>
      <c r="H198" s="224">
        <v>611.33299999999997</v>
      </c>
      <c r="I198" s="225"/>
      <c r="J198" s="226">
        <f>ROUND(I198*H198,2)</f>
        <v>0</v>
      </c>
      <c r="K198" s="227"/>
      <c r="L198" s="45"/>
      <c r="M198" s="228" t="s">
        <v>1</v>
      </c>
      <c r="N198" s="229" t="s">
        <v>41</v>
      </c>
      <c r="O198" s="92"/>
      <c r="P198" s="230">
        <f>O198*H198</f>
        <v>0</v>
      </c>
      <c r="Q198" s="230">
        <v>0</v>
      </c>
      <c r="R198" s="230">
        <f>Q198*H198</f>
        <v>0</v>
      </c>
      <c r="S198" s="230">
        <v>0</v>
      </c>
      <c r="T198" s="231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2" t="s">
        <v>135</v>
      </c>
      <c r="AT198" s="232" t="s">
        <v>131</v>
      </c>
      <c r="AU198" s="232" t="s">
        <v>84</v>
      </c>
      <c r="AY198" s="18" t="s">
        <v>128</v>
      </c>
      <c r="BE198" s="233">
        <f>IF(N198="základní",J198,0)</f>
        <v>0</v>
      </c>
      <c r="BF198" s="233">
        <f>IF(N198="snížená",J198,0)</f>
        <v>0</v>
      </c>
      <c r="BG198" s="233">
        <f>IF(N198="zákl. přenesená",J198,0)</f>
        <v>0</v>
      </c>
      <c r="BH198" s="233">
        <f>IF(N198="sníž. přenesená",J198,0)</f>
        <v>0</v>
      </c>
      <c r="BI198" s="233">
        <f>IF(N198="nulová",J198,0)</f>
        <v>0</v>
      </c>
      <c r="BJ198" s="18" t="s">
        <v>84</v>
      </c>
      <c r="BK198" s="233">
        <f>ROUND(I198*H198,2)</f>
        <v>0</v>
      </c>
      <c r="BL198" s="18" t="s">
        <v>135</v>
      </c>
      <c r="BM198" s="232" t="s">
        <v>446</v>
      </c>
    </row>
    <row r="199" s="2" customFormat="1" ht="24.15" customHeight="1">
      <c r="A199" s="39"/>
      <c r="B199" s="40"/>
      <c r="C199" s="220" t="s">
        <v>7</v>
      </c>
      <c r="D199" s="220" t="s">
        <v>131</v>
      </c>
      <c r="E199" s="221" t="s">
        <v>1731</v>
      </c>
      <c r="F199" s="222" t="s">
        <v>1732</v>
      </c>
      <c r="G199" s="223" t="s">
        <v>249</v>
      </c>
      <c r="H199" s="224">
        <v>220.66300000000001</v>
      </c>
      <c r="I199" s="225"/>
      <c r="J199" s="226">
        <f>ROUND(I199*H199,2)</f>
        <v>0</v>
      </c>
      <c r="K199" s="227"/>
      <c r="L199" s="45"/>
      <c r="M199" s="228" t="s">
        <v>1</v>
      </c>
      <c r="N199" s="229" t="s">
        <v>41</v>
      </c>
      <c r="O199" s="92"/>
      <c r="P199" s="230">
        <f>O199*H199</f>
        <v>0</v>
      </c>
      <c r="Q199" s="230">
        <v>0</v>
      </c>
      <c r="R199" s="230">
        <f>Q199*H199</f>
        <v>0</v>
      </c>
      <c r="S199" s="230">
        <v>0</v>
      </c>
      <c r="T199" s="231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2" t="s">
        <v>135</v>
      </c>
      <c r="AT199" s="232" t="s">
        <v>131</v>
      </c>
      <c r="AU199" s="232" t="s">
        <v>84</v>
      </c>
      <c r="AY199" s="18" t="s">
        <v>128</v>
      </c>
      <c r="BE199" s="233">
        <f>IF(N199="základní",J199,0)</f>
        <v>0</v>
      </c>
      <c r="BF199" s="233">
        <f>IF(N199="snížená",J199,0)</f>
        <v>0</v>
      </c>
      <c r="BG199" s="233">
        <f>IF(N199="zákl. přenesená",J199,0)</f>
        <v>0</v>
      </c>
      <c r="BH199" s="233">
        <f>IF(N199="sníž. přenesená",J199,0)</f>
        <v>0</v>
      </c>
      <c r="BI199" s="233">
        <f>IF(N199="nulová",J199,0)</f>
        <v>0</v>
      </c>
      <c r="BJ199" s="18" t="s">
        <v>84</v>
      </c>
      <c r="BK199" s="233">
        <f>ROUND(I199*H199,2)</f>
        <v>0</v>
      </c>
      <c r="BL199" s="18" t="s">
        <v>135</v>
      </c>
      <c r="BM199" s="232" t="s">
        <v>458</v>
      </c>
    </row>
    <row r="200" s="13" customFormat="1">
      <c r="A200" s="13"/>
      <c r="B200" s="234"/>
      <c r="C200" s="235"/>
      <c r="D200" s="236" t="s">
        <v>137</v>
      </c>
      <c r="E200" s="237" t="s">
        <v>1</v>
      </c>
      <c r="F200" s="238" t="s">
        <v>1676</v>
      </c>
      <c r="G200" s="235"/>
      <c r="H200" s="237" t="s">
        <v>1</v>
      </c>
      <c r="I200" s="239"/>
      <c r="J200" s="235"/>
      <c r="K200" s="235"/>
      <c r="L200" s="240"/>
      <c r="M200" s="241"/>
      <c r="N200" s="242"/>
      <c r="O200" s="242"/>
      <c r="P200" s="242"/>
      <c r="Q200" s="242"/>
      <c r="R200" s="242"/>
      <c r="S200" s="242"/>
      <c r="T200" s="24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4" t="s">
        <v>137</v>
      </c>
      <c r="AU200" s="244" t="s">
        <v>84</v>
      </c>
      <c r="AV200" s="13" t="s">
        <v>84</v>
      </c>
      <c r="AW200" s="13" t="s">
        <v>32</v>
      </c>
      <c r="AX200" s="13" t="s">
        <v>76</v>
      </c>
      <c r="AY200" s="244" t="s">
        <v>128</v>
      </c>
    </row>
    <row r="201" s="14" customFormat="1">
      <c r="A201" s="14"/>
      <c r="B201" s="245"/>
      <c r="C201" s="246"/>
      <c r="D201" s="236" t="s">
        <v>137</v>
      </c>
      <c r="E201" s="247" t="s">
        <v>1</v>
      </c>
      <c r="F201" s="248" t="s">
        <v>1733</v>
      </c>
      <c r="G201" s="246"/>
      <c r="H201" s="249">
        <v>147.28999999999999</v>
      </c>
      <c r="I201" s="250"/>
      <c r="J201" s="246"/>
      <c r="K201" s="246"/>
      <c r="L201" s="251"/>
      <c r="M201" s="252"/>
      <c r="N201" s="253"/>
      <c r="O201" s="253"/>
      <c r="P201" s="253"/>
      <c r="Q201" s="253"/>
      <c r="R201" s="253"/>
      <c r="S201" s="253"/>
      <c r="T201" s="25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5" t="s">
        <v>137</v>
      </c>
      <c r="AU201" s="255" t="s">
        <v>84</v>
      </c>
      <c r="AV201" s="14" t="s">
        <v>86</v>
      </c>
      <c r="AW201" s="14" t="s">
        <v>32</v>
      </c>
      <c r="AX201" s="14" t="s">
        <v>76</v>
      </c>
      <c r="AY201" s="255" t="s">
        <v>128</v>
      </c>
    </row>
    <row r="202" s="13" customFormat="1">
      <c r="A202" s="13"/>
      <c r="B202" s="234"/>
      <c r="C202" s="235"/>
      <c r="D202" s="236" t="s">
        <v>137</v>
      </c>
      <c r="E202" s="237" t="s">
        <v>1</v>
      </c>
      <c r="F202" s="238" t="s">
        <v>1706</v>
      </c>
      <c r="G202" s="235"/>
      <c r="H202" s="237" t="s">
        <v>1</v>
      </c>
      <c r="I202" s="239"/>
      <c r="J202" s="235"/>
      <c r="K202" s="235"/>
      <c r="L202" s="240"/>
      <c r="M202" s="241"/>
      <c r="N202" s="242"/>
      <c r="O202" s="242"/>
      <c r="P202" s="242"/>
      <c r="Q202" s="242"/>
      <c r="R202" s="242"/>
      <c r="S202" s="242"/>
      <c r="T202" s="24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4" t="s">
        <v>137</v>
      </c>
      <c r="AU202" s="244" t="s">
        <v>84</v>
      </c>
      <c r="AV202" s="13" t="s">
        <v>84</v>
      </c>
      <c r="AW202" s="13" t="s">
        <v>32</v>
      </c>
      <c r="AX202" s="13" t="s">
        <v>76</v>
      </c>
      <c r="AY202" s="244" t="s">
        <v>128</v>
      </c>
    </row>
    <row r="203" s="14" customFormat="1">
      <c r="A203" s="14"/>
      <c r="B203" s="245"/>
      <c r="C203" s="246"/>
      <c r="D203" s="236" t="s">
        <v>137</v>
      </c>
      <c r="E203" s="247" t="s">
        <v>1</v>
      </c>
      <c r="F203" s="248" t="s">
        <v>1734</v>
      </c>
      <c r="G203" s="246"/>
      <c r="H203" s="249">
        <v>43.835000000000001</v>
      </c>
      <c r="I203" s="250"/>
      <c r="J203" s="246"/>
      <c r="K203" s="246"/>
      <c r="L203" s="251"/>
      <c r="M203" s="252"/>
      <c r="N203" s="253"/>
      <c r="O203" s="253"/>
      <c r="P203" s="253"/>
      <c r="Q203" s="253"/>
      <c r="R203" s="253"/>
      <c r="S203" s="253"/>
      <c r="T203" s="25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5" t="s">
        <v>137</v>
      </c>
      <c r="AU203" s="255" t="s">
        <v>84</v>
      </c>
      <c r="AV203" s="14" t="s">
        <v>86</v>
      </c>
      <c r="AW203" s="14" t="s">
        <v>32</v>
      </c>
      <c r="AX203" s="14" t="s">
        <v>76</v>
      </c>
      <c r="AY203" s="255" t="s">
        <v>128</v>
      </c>
    </row>
    <row r="204" s="13" customFormat="1">
      <c r="A204" s="13"/>
      <c r="B204" s="234"/>
      <c r="C204" s="235"/>
      <c r="D204" s="236" t="s">
        <v>137</v>
      </c>
      <c r="E204" s="237" t="s">
        <v>1</v>
      </c>
      <c r="F204" s="238" t="s">
        <v>1709</v>
      </c>
      <c r="G204" s="235"/>
      <c r="H204" s="237" t="s">
        <v>1</v>
      </c>
      <c r="I204" s="239"/>
      <c r="J204" s="235"/>
      <c r="K204" s="235"/>
      <c r="L204" s="240"/>
      <c r="M204" s="241"/>
      <c r="N204" s="242"/>
      <c r="O204" s="242"/>
      <c r="P204" s="242"/>
      <c r="Q204" s="242"/>
      <c r="R204" s="242"/>
      <c r="S204" s="242"/>
      <c r="T204" s="24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4" t="s">
        <v>137</v>
      </c>
      <c r="AU204" s="244" t="s">
        <v>84</v>
      </c>
      <c r="AV204" s="13" t="s">
        <v>84</v>
      </c>
      <c r="AW204" s="13" t="s">
        <v>32</v>
      </c>
      <c r="AX204" s="13" t="s">
        <v>76</v>
      </c>
      <c r="AY204" s="244" t="s">
        <v>128</v>
      </c>
    </row>
    <row r="205" s="14" customFormat="1">
      <c r="A205" s="14"/>
      <c r="B205" s="245"/>
      <c r="C205" s="246"/>
      <c r="D205" s="236" t="s">
        <v>137</v>
      </c>
      <c r="E205" s="247" t="s">
        <v>1</v>
      </c>
      <c r="F205" s="248" t="s">
        <v>1735</v>
      </c>
      <c r="G205" s="246"/>
      <c r="H205" s="249">
        <v>51.149999999999999</v>
      </c>
      <c r="I205" s="250"/>
      <c r="J205" s="246"/>
      <c r="K205" s="246"/>
      <c r="L205" s="251"/>
      <c r="M205" s="252"/>
      <c r="N205" s="253"/>
      <c r="O205" s="253"/>
      <c r="P205" s="253"/>
      <c r="Q205" s="253"/>
      <c r="R205" s="253"/>
      <c r="S205" s="253"/>
      <c r="T205" s="25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5" t="s">
        <v>137</v>
      </c>
      <c r="AU205" s="255" t="s">
        <v>84</v>
      </c>
      <c r="AV205" s="14" t="s">
        <v>86</v>
      </c>
      <c r="AW205" s="14" t="s">
        <v>32</v>
      </c>
      <c r="AX205" s="14" t="s">
        <v>76</v>
      </c>
      <c r="AY205" s="255" t="s">
        <v>128</v>
      </c>
    </row>
    <row r="206" s="16" customFormat="1">
      <c r="A206" s="16"/>
      <c r="B206" s="286"/>
      <c r="C206" s="287"/>
      <c r="D206" s="236" t="s">
        <v>137</v>
      </c>
      <c r="E206" s="288" t="s">
        <v>1</v>
      </c>
      <c r="F206" s="289" t="s">
        <v>1416</v>
      </c>
      <c r="G206" s="287"/>
      <c r="H206" s="290">
        <v>242.27500000000001</v>
      </c>
      <c r="I206" s="291"/>
      <c r="J206" s="287"/>
      <c r="K206" s="287"/>
      <c r="L206" s="292"/>
      <c r="M206" s="293"/>
      <c r="N206" s="294"/>
      <c r="O206" s="294"/>
      <c r="P206" s="294"/>
      <c r="Q206" s="294"/>
      <c r="R206" s="294"/>
      <c r="S206" s="294"/>
      <c r="T206" s="295"/>
      <c r="U206" s="16"/>
      <c r="V206" s="16"/>
      <c r="W206" s="16"/>
      <c r="X206" s="16"/>
      <c r="Y206" s="16"/>
      <c r="Z206" s="16"/>
      <c r="AA206" s="16"/>
      <c r="AB206" s="16"/>
      <c r="AC206" s="16"/>
      <c r="AD206" s="16"/>
      <c r="AE206" s="16"/>
      <c r="AT206" s="296" t="s">
        <v>137</v>
      </c>
      <c r="AU206" s="296" t="s">
        <v>84</v>
      </c>
      <c r="AV206" s="16" t="s">
        <v>146</v>
      </c>
      <c r="AW206" s="16" t="s">
        <v>32</v>
      </c>
      <c r="AX206" s="16" t="s">
        <v>76</v>
      </c>
      <c r="AY206" s="296" t="s">
        <v>128</v>
      </c>
    </row>
    <row r="207" s="14" customFormat="1">
      <c r="A207" s="14"/>
      <c r="B207" s="245"/>
      <c r="C207" s="246"/>
      <c r="D207" s="236" t="s">
        <v>137</v>
      </c>
      <c r="E207" s="247" t="s">
        <v>1</v>
      </c>
      <c r="F207" s="248" t="s">
        <v>1736</v>
      </c>
      <c r="G207" s="246"/>
      <c r="H207" s="249">
        <v>-21.611999999999998</v>
      </c>
      <c r="I207" s="250"/>
      <c r="J207" s="246"/>
      <c r="K207" s="246"/>
      <c r="L207" s="251"/>
      <c r="M207" s="252"/>
      <c r="N207" s="253"/>
      <c r="O207" s="253"/>
      <c r="P207" s="253"/>
      <c r="Q207" s="253"/>
      <c r="R207" s="253"/>
      <c r="S207" s="253"/>
      <c r="T207" s="25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5" t="s">
        <v>137</v>
      </c>
      <c r="AU207" s="255" t="s">
        <v>84</v>
      </c>
      <c r="AV207" s="14" t="s">
        <v>86</v>
      </c>
      <c r="AW207" s="14" t="s">
        <v>32</v>
      </c>
      <c r="AX207" s="14" t="s">
        <v>76</v>
      </c>
      <c r="AY207" s="255" t="s">
        <v>128</v>
      </c>
    </row>
    <row r="208" s="15" customFormat="1">
      <c r="A208" s="15"/>
      <c r="B208" s="256"/>
      <c r="C208" s="257"/>
      <c r="D208" s="236" t="s">
        <v>137</v>
      </c>
      <c r="E208" s="258" t="s">
        <v>1</v>
      </c>
      <c r="F208" s="259" t="s">
        <v>140</v>
      </c>
      <c r="G208" s="257"/>
      <c r="H208" s="260">
        <v>220.66300000000001</v>
      </c>
      <c r="I208" s="261"/>
      <c r="J208" s="257"/>
      <c r="K208" s="257"/>
      <c r="L208" s="262"/>
      <c r="M208" s="263"/>
      <c r="N208" s="264"/>
      <c r="O208" s="264"/>
      <c r="P208" s="264"/>
      <c r="Q208" s="264"/>
      <c r="R208" s="264"/>
      <c r="S208" s="264"/>
      <c r="T208" s="265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66" t="s">
        <v>137</v>
      </c>
      <c r="AU208" s="266" t="s">
        <v>84</v>
      </c>
      <c r="AV208" s="15" t="s">
        <v>135</v>
      </c>
      <c r="AW208" s="15" t="s">
        <v>32</v>
      </c>
      <c r="AX208" s="15" t="s">
        <v>84</v>
      </c>
      <c r="AY208" s="266" t="s">
        <v>128</v>
      </c>
    </row>
    <row r="209" s="2" customFormat="1" ht="24.15" customHeight="1">
      <c r="A209" s="39"/>
      <c r="B209" s="40"/>
      <c r="C209" s="220" t="s">
        <v>364</v>
      </c>
      <c r="D209" s="220" t="s">
        <v>131</v>
      </c>
      <c r="E209" s="221" t="s">
        <v>1737</v>
      </c>
      <c r="F209" s="222" t="s">
        <v>1738</v>
      </c>
      <c r="G209" s="223" t="s">
        <v>320</v>
      </c>
      <c r="H209" s="224">
        <v>259.80000000000001</v>
      </c>
      <c r="I209" s="225"/>
      <c r="J209" s="226">
        <f>ROUND(I209*H209,2)</f>
        <v>0</v>
      </c>
      <c r="K209" s="227"/>
      <c r="L209" s="45"/>
      <c r="M209" s="228" t="s">
        <v>1</v>
      </c>
      <c r="N209" s="229" t="s">
        <v>41</v>
      </c>
      <c r="O209" s="92"/>
      <c r="P209" s="230">
        <f>O209*H209</f>
        <v>0</v>
      </c>
      <c r="Q209" s="230">
        <v>0</v>
      </c>
      <c r="R209" s="230">
        <f>Q209*H209</f>
        <v>0</v>
      </c>
      <c r="S209" s="230">
        <v>0</v>
      </c>
      <c r="T209" s="231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2" t="s">
        <v>135</v>
      </c>
      <c r="AT209" s="232" t="s">
        <v>131</v>
      </c>
      <c r="AU209" s="232" t="s">
        <v>84</v>
      </c>
      <c r="AY209" s="18" t="s">
        <v>128</v>
      </c>
      <c r="BE209" s="233">
        <f>IF(N209="základní",J209,0)</f>
        <v>0</v>
      </c>
      <c r="BF209" s="233">
        <f>IF(N209="snížená",J209,0)</f>
        <v>0</v>
      </c>
      <c r="BG209" s="233">
        <f>IF(N209="zákl. přenesená",J209,0)</f>
        <v>0</v>
      </c>
      <c r="BH209" s="233">
        <f>IF(N209="sníž. přenesená",J209,0)</f>
        <v>0</v>
      </c>
      <c r="BI209" s="233">
        <f>IF(N209="nulová",J209,0)</f>
        <v>0</v>
      </c>
      <c r="BJ209" s="18" t="s">
        <v>84</v>
      </c>
      <c r="BK209" s="233">
        <f>ROUND(I209*H209,2)</f>
        <v>0</v>
      </c>
      <c r="BL209" s="18" t="s">
        <v>135</v>
      </c>
      <c r="BM209" s="232" t="s">
        <v>469</v>
      </c>
    </row>
    <row r="210" s="13" customFormat="1">
      <c r="A210" s="13"/>
      <c r="B210" s="234"/>
      <c r="C210" s="235"/>
      <c r="D210" s="236" t="s">
        <v>137</v>
      </c>
      <c r="E210" s="237" t="s">
        <v>1</v>
      </c>
      <c r="F210" s="238" t="s">
        <v>1676</v>
      </c>
      <c r="G210" s="235"/>
      <c r="H210" s="237" t="s">
        <v>1</v>
      </c>
      <c r="I210" s="239"/>
      <c r="J210" s="235"/>
      <c r="K210" s="235"/>
      <c r="L210" s="240"/>
      <c r="M210" s="241"/>
      <c r="N210" s="242"/>
      <c r="O210" s="242"/>
      <c r="P210" s="242"/>
      <c r="Q210" s="242"/>
      <c r="R210" s="242"/>
      <c r="S210" s="242"/>
      <c r="T210" s="24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4" t="s">
        <v>137</v>
      </c>
      <c r="AU210" s="244" t="s">
        <v>84</v>
      </c>
      <c r="AV210" s="13" t="s">
        <v>84</v>
      </c>
      <c r="AW210" s="13" t="s">
        <v>32</v>
      </c>
      <c r="AX210" s="13" t="s">
        <v>76</v>
      </c>
      <c r="AY210" s="244" t="s">
        <v>128</v>
      </c>
    </row>
    <row r="211" s="14" customFormat="1">
      <c r="A211" s="14"/>
      <c r="B211" s="245"/>
      <c r="C211" s="246"/>
      <c r="D211" s="236" t="s">
        <v>137</v>
      </c>
      <c r="E211" s="247" t="s">
        <v>1</v>
      </c>
      <c r="F211" s="248" t="s">
        <v>1739</v>
      </c>
      <c r="G211" s="246"/>
      <c r="H211" s="249">
        <v>259.80000000000001</v>
      </c>
      <c r="I211" s="250"/>
      <c r="J211" s="246"/>
      <c r="K211" s="246"/>
      <c r="L211" s="251"/>
      <c r="M211" s="252"/>
      <c r="N211" s="253"/>
      <c r="O211" s="253"/>
      <c r="P211" s="253"/>
      <c r="Q211" s="253"/>
      <c r="R211" s="253"/>
      <c r="S211" s="253"/>
      <c r="T211" s="25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5" t="s">
        <v>137</v>
      </c>
      <c r="AU211" s="255" t="s">
        <v>84</v>
      </c>
      <c r="AV211" s="14" t="s">
        <v>86</v>
      </c>
      <c r="AW211" s="14" t="s">
        <v>32</v>
      </c>
      <c r="AX211" s="14" t="s">
        <v>76</v>
      </c>
      <c r="AY211" s="255" t="s">
        <v>128</v>
      </c>
    </row>
    <row r="212" s="15" customFormat="1">
      <c r="A212" s="15"/>
      <c r="B212" s="256"/>
      <c r="C212" s="257"/>
      <c r="D212" s="236" t="s">
        <v>137</v>
      </c>
      <c r="E212" s="258" t="s">
        <v>1</v>
      </c>
      <c r="F212" s="259" t="s">
        <v>140</v>
      </c>
      <c r="G212" s="257"/>
      <c r="H212" s="260">
        <v>259.80000000000001</v>
      </c>
      <c r="I212" s="261"/>
      <c r="J212" s="257"/>
      <c r="K212" s="257"/>
      <c r="L212" s="262"/>
      <c r="M212" s="263"/>
      <c r="N212" s="264"/>
      <c r="O212" s="264"/>
      <c r="P212" s="264"/>
      <c r="Q212" s="264"/>
      <c r="R212" s="264"/>
      <c r="S212" s="264"/>
      <c r="T212" s="26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66" t="s">
        <v>137</v>
      </c>
      <c r="AU212" s="266" t="s">
        <v>84</v>
      </c>
      <c r="AV212" s="15" t="s">
        <v>135</v>
      </c>
      <c r="AW212" s="15" t="s">
        <v>32</v>
      </c>
      <c r="AX212" s="15" t="s">
        <v>84</v>
      </c>
      <c r="AY212" s="266" t="s">
        <v>128</v>
      </c>
    </row>
    <row r="213" s="2" customFormat="1" ht="33" customHeight="1">
      <c r="A213" s="39"/>
      <c r="B213" s="40"/>
      <c r="C213" s="220" t="s">
        <v>369</v>
      </c>
      <c r="D213" s="220" t="s">
        <v>131</v>
      </c>
      <c r="E213" s="221" t="s">
        <v>1740</v>
      </c>
      <c r="F213" s="222" t="s">
        <v>1741</v>
      </c>
      <c r="G213" s="223" t="s">
        <v>320</v>
      </c>
      <c r="H213" s="224">
        <v>259.80000000000001</v>
      </c>
      <c r="I213" s="225"/>
      <c r="J213" s="226">
        <f>ROUND(I213*H213,2)</f>
        <v>0</v>
      </c>
      <c r="K213" s="227"/>
      <c r="L213" s="45"/>
      <c r="M213" s="228" t="s">
        <v>1</v>
      </c>
      <c r="N213" s="229" t="s">
        <v>41</v>
      </c>
      <c r="O213" s="92"/>
      <c r="P213" s="230">
        <f>O213*H213</f>
        <v>0</v>
      </c>
      <c r="Q213" s="230">
        <v>0</v>
      </c>
      <c r="R213" s="230">
        <f>Q213*H213</f>
        <v>0</v>
      </c>
      <c r="S213" s="230">
        <v>0</v>
      </c>
      <c r="T213" s="231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2" t="s">
        <v>135</v>
      </c>
      <c r="AT213" s="232" t="s">
        <v>131</v>
      </c>
      <c r="AU213" s="232" t="s">
        <v>84</v>
      </c>
      <c r="AY213" s="18" t="s">
        <v>128</v>
      </c>
      <c r="BE213" s="233">
        <f>IF(N213="základní",J213,0)</f>
        <v>0</v>
      </c>
      <c r="BF213" s="233">
        <f>IF(N213="snížená",J213,0)</f>
        <v>0</v>
      </c>
      <c r="BG213" s="233">
        <f>IF(N213="zákl. přenesená",J213,0)</f>
        <v>0</v>
      </c>
      <c r="BH213" s="233">
        <f>IF(N213="sníž. přenesená",J213,0)</f>
        <v>0</v>
      </c>
      <c r="BI213" s="233">
        <f>IF(N213="nulová",J213,0)</f>
        <v>0</v>
      </c>
      <c r="BJ213" s="18" t="s">
        <v>84</v>
      </c>
      <c r="BK213" s="233">
        <f>ROUND(I213*H213,2)</f>
        <v>0</v>
      </c>
      <c r="BL213" s="18" t="s">
        <v>135</v>
      </c>
      <c r="BM213" s="232" t="s">
        <v>477</v>
      </c>
    </row>
    <row r="214" s="2" customFormat="1" ht="24.15" customHeight="1">
      <c r="A214" s="39"/>
      <c r="B214" s="40"/>
      <c r="C214" s="220" t="s">
        <v>373</v>
      </c>
      <c r="D214" s="220" t="s">
        <v>131</v>
      </c>
      <c r="E214" s="221" t="s">
        <v>1742</v>
      </c>
      <c r="F214" s="222" t="s">
        <v>1743</v>
      </c>
      <c r="G214" s="223" t="s">
        <v>320</v>
      </c>
      <c r="H214" s="224">
        <v>779.39999999999998</v>
      </c>
      <c r="I214" s="225"/>
      <c r="J214" s="226">
        <f>ROUND(I214*H214,2)</f>
        <v>0</v>
      </c>
      <c r="K214" s="227"/>
      <c r="L214" s="45"/>
      <c r="M214" s="228" t="s">
        <v>1</v>
      </c>
      <c r="N214" s="229" t="s">
        <v>41</v>
      </c>
      <c r="O214" s="92"/>
      <c r="P214" s="230">
        <f>O214*H214</f>
        <v>0</v>
      </c>
      <c r="Q214" s="230">
        <v>0</v>
      </c>
      <c r="R214" s="230">
        <f>Q214*H214</f>
        <v>0</v>
      </c>
      <c r="S214" s="230">
        <v>0</v>
      </c>
      <c r="T214" s="231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2" t="s">
        <v>135</v>
      </c>
      <c r="AT214" s="232" t="s">
        <v>131</v>
      </c>
      <c r="AU214" s="232" t="s">
        <v>84</v>
      </c>
      <c r="AY214" s="18" t="s">
        <v>128</v>
      </c>
      <c r="BE214" s="233">
        <f>IF(N214="základní",J214,0)</f>
        <v>0</v>
      </c>
      <c r="BF214" s="233">
        <f>IF(N214="snížená",J214,0)</f>
        <v>0</v>
      </c>
      <c r="BG214" s="233">
        <f>IF(N214="zákl. přenesená",J214,0)</f>
        <v>0</v>
      </c>
      <c r="BH214" s="233">
        <f>IF(N214="sníž. přenesená",J214,0)</f>
        <v>0</v>
      </c>
      <c r="BI214" s="233">
        <f>IF(N214="nulová",J214,0)</f>
        <v>0</v>
      </c>
      <c r="BJ214" s="18" t="s">
        <v>84</v>
      </c>
      <c r="BK214" s="233">
        <f>ROUND(I214*H214,2)</f>
        <v>0</v>
      </c>
      <c r="BL214" s="18" t="s">
        <v>135</v>
      </c>
      <c r="BM214" s="232" t="s">
        <v>486</v>
      </c>
    </row>
    <row r="215" s="14" customFormat="1">
      <c r="A215" s="14"/>
      <c r="B215" s="245"/>
      <c r="C215" s="246"/>
      <c r="D215" s="236" t="s">
        <v>137</v>
      </c>
      <c r="E215" s="247" t="s">
        <v>1</v>
      </c>
      <c r="F215" s="248" t="s">
        <v>1744</v>
      </c>
      <c r="G215" s="246"/>
      <c r="H215" s="249">
        <v>779.39999999999998</v>
      </c>
      <c r="I215" s="250"/>
      <c r="J215" s="246"/>
      <c r="K215" s="246"/>
      <c r="L215" s="251"/>
      <c r="M215" s="252"/>
      <c r="N215" s="253"/>
      <c r="O215" s="253"/>
      <c r="P215" s="253"/>
      <c r="Q215" s="253"/>
      <c r="R215" s="253"/>
      <c r="S215" s="253"/>
      <c r="T215" s="25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5" t="s">
        <v>137</v>
      </c>
      <c r="AU215" s="255" t="s">
        <v>84</v>
      </c>
      <c r="AV215" s="14" t="s">
        <v>86</v>
      </c>
      <c r="AW215" s="14" t="s">
        <v>32</v>
      </c>
      <c r="AX215" s="14" t="s">
        <v>76</v>
      </c>
      <c r="AY215" s="255" t="s">
        <v>128</v>
      </c>
    </row>
    <row r="216" s="15" customFormat="1">
      <c r="A216" s="15"/>
      <c r="B216" s="256"/>
      <c r="C216" s="257"/>
      <c r="D216" s="236" t="s">
        <v>137</v>
      </c>
      <c r="E216" s="258" t="s">
        <v>1</v>
      </c>
      <c r="F216" s="259" t="s">
        <v>140</v>
      </c>
      <c r="G216" s="257"/>
      <c r="H216" s="260">
        <v>779.39999999999998</v>
      </c>
      <c r="I216" s="261"/>
      <c r="J216" s="257"/>
      <c r="K216" s="257"/>
      <c r="L216" s="262"/>
      <c r="M216" s="263"/>
      <c r="N216" s="264"/>
      <c r="O216" s="264"/>
      <c r="P216" s="264"/>
      <c r="Q216" s="264"/>
      <c r="R216" s="264"/>
      <c r="S216" s="264"/>
      <c r="T216" s="265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66" t="s">
        <v>137</v>
      </c>
      <c r="AU216" s="266" t="s">
        <v>84</v>
      </c>
      <c r="AV216" s="15" t="s">
        <v>135</v>
      </c>
      <c r="AW216" s="15" t="s">
        <v>32</v>
      </c>
      <c r="AX216" s="15" t="s">
        <v>84</v>
      </c>
      <c r="AY216" s="266" t="s">
        <v>128</v>
      </c>
    </row>
    <row r="217" s="2" customFormat="1" ht="24.15" customHeight="1">
      <c r="A217" s="39"/>
      <c r="B217" s="40"/>
      <c r="C217" s="220" t="s">
        <v>377</v>
      </c>
      <c r="D217" s="220" t="s">
        <v>131</v>
      </c>
      <c r="E217" s="221" t="s">
        <v>1745</v>
      </c>
      <c r="F217" s="222" t="s">
        <v>1746</v>
      </c>
      <c r="G217" s="223" t="s">
        <v>320</v>
      </c>
      <c r="H217" s="224">
        <v>779.39999999999998</v>
      </c>
      <c r="I217" s="225"/>
      <c r="J217" s="226">
        <f>ROUND(I217*H217,2)</f>
        <v>0</v>
      </c>
      <c r="K217" s="227"/>
      <c r="L217" s="45"/>
      <c r="M217" s="228" t="s">
        <v>1</v>
      </c>
      <c r="N217" s="229" t="s">
        <v>41</v>
      </c>
      <c r="O217" s="92"/>
      <c r="P217" s="230">
        <f>O217*H217</f>
        <v>0</v>
      </c>
      <c r="Q217" s="230">
        <v>0</v>
      </c>
      <c r="R217" s="230">
        <f>Q217*H217</f>
        <v>0</v>
      </c>
      <c r="S217" s="230">
        <v>0</v>
      </c>
      <c r="T217" s="231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2" t="s">
        <v>135</v>
      </c>
      <c r="AT217" s="232" t="s">
        <v>131</v>
      </c>
      <c r="AU217" s="232" t="s">
        <v>84</v>
      </c>
      <c r="AY217" s="18" t="s">
        <v>128</v>
      </c>
      <c r="BE217" s="233">
        <f>IF(N217="základní",J217,0)</f>
        <v>0</v>
      </c>
      <c r="BF217" s="233">
        <f>IF(N217="snížená",J217,0)</f>
        <v>0</v>
      </c>
      <c r="BG217" s="233">
        <f>IF(N217="zákl. přenesená",J217,0)</f>
        <v>0</v>
      </c>
      <c r="BH217" s="233">
        <f>IF(N217="sníž. přenesená",J217,0)</f>
        <v>0</v>
      </c>
      <c r="BI217" s="233">
        <f>IF(N217="nulová",J217,0)</f>
        <v>0</v>
      </c>
      <c r="BJ217" s="18" t="s">
        <v>84</v>
      </c>
      <c r="BK217" s="233">
        <f>ROUND(I217*H217,2)</f>
        <v>0</v>
      </c>
      <c r="BL217" s="18" t="s">
        <v>135</v>
      </c>
      <c r="BM217" s="232" t="s">
        <v>436</v>
      </c>
    </row>
    <row r="218" s="2" customFormat="1" ht="21.75" customHeight="1">
      <c r="A218" s="39"/>
      <c r="B218" s="40"/>
      <c r="C218" s="220" t="s">
        <v>382</v>
      </c>
      <c r="D218" s="220" t="s">
        <v>131</v>
      </c>
      <c r="E218" s="221" t="s">
        <v>1747</v>
      </c>
      <c r="F218" s="222" t="s">
        <v>1748</v>
      </c>
      <c r="G218" s="223" t="s">
        <v>320</v>
      </c>
      <c r="H218" s="224">
        <v>779.39999999999998</v>
      </c>
      <c r="I218" s="225"/>
      <c r="J218" s="226">
        <f>ROUND(I218*H218,2)</f>
        <v>0</v>
      </c>
      <c r="K218" s="227"/>
      <c r="L218" s="45"/>
      <c r="M218" s="228" t="s">
        <v>1</v>
      </c>
      <c r="N218" s="229" t="s">
        <v>41</v>
      </c>
      <c r="O218" s="92"/>
      <c r="P218" s="230">
        <f>O218*H218</f>
        <v>0</v>
      </c>
      <c r="Q218" s="230">
        <v>0</v>
      </c>
      <c r="R218" s="230">
        <f>Q218*H218</f>
        <v>0</v>
      </c>
      <c r="S218" s="230">
        <v>0</v>
      </c>
      <c r="T218" s="231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2" t="s">
        <v>135</v>
      </c>
      <c r="AT218" s="232" t="s">
        <v>131</v>
      </c>
      <c r="AU218" s="232" t="s">
        <v>84</v>
      </c>
      <c r="AY218" s="18" t="s">
        <v>128</v>
      </c>
      <c r="BE218" s="233">
        <f>IF(N218="základní",J218,0)</f>
        <v>0</v>
      </c>
      <c r="BF218" s="233">
        <f>IF(N218="snížená",J218,0)</f>
        <v>0</v>
      </c>
      <c r="BG218" s="233">
        <f>IF(N218="zákl. přenesená",J218,0)</f>
        <v>0</v>
      </c>
      <c r="BH218" s="233">
        <f>IF(N218="sníž. přenesená",J218,0)</f>
        <v>0</v>
      </c>
      <c r="BI218" s="233">
        <f>IF(N218="nulová",J218,0)</f>
        <v>0</v>
      </c>
      <c r="BJ218" s="18" t="s">
        <v>84</v>
      </c>
      <c r="BK218" s="233">
        <f>ROUND(I218*H218,2)</f>
        <v>0</v>
      </c>
      <c r="BL218" s="18" t="s">
        <v>135</v>
      </c>
      <c r="BM218" s="232" t="s">
        <v>503</v>
      </c>
    </row>
    <row r="219" s="2" customFormat="1" ht="21.75" customHeight="1">
      <c r="A219" s="39"/>
      <c r="B219" s="40"/>
      <c r="C219" s="220" t="s">
        <v>386</v>
      </c>
      <c r="D219" s="220" t="s">
        <v>131</v>
      </c>
      <c r="E219" s="221" t="s">
        <v>1749</v>
      </c>
      <c r="F219" s="222" t="s">
        <v>1750</v>
      </c>
      <c r="G219" s="223" t="s">
        <v>320</v>
      </c>
      <c r="H219" s="224">
        <v>779.39999999999998</v>
      </c>
      <c r="I219" s="225"/>
      <c r="J219" s="226">
        <f>ROUND(I219*H219,2)</f>
        <v>0</v>
      </c>
      <c r="K219" s="227"/>
      <c r="L219" s="45"/>
      <c r="M219" s="228" t="s">
        <v>1</v>
      </c>
      <c r="N219" s="229" t="s">
        <v>41</v>
      </c>
      <c r="O219" s="92"/>
      <c r="P219" s="230">
        <f>O219*H219</f>
        <v>0</v>
      </c>
      <c r="Q219" s="230">
        <v>0</v>
      </c>
      <c r="R219" s="230">
        <f>Q219*H219</f>
        <v>0</v>
      </c>
      <c r="S219" s="230">
        <v>0</v>
      </c>
      <c r="T219" s="231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2" t="s">
        <v>135</v>
      </c>
      <c r="AT219" s="232" t="s">
        <v>131</v>
      </c>
      <c r="AU219" s="232" t="s">
        <v>84</v>
      </c>
      <c r="AY219" s="18" t="s">
        <v>128</v>
      </c>
      <c r="BE219" s="233">
        <f>IF(N219="základní",J219,0)</f>
        <v>0</v>
      </c>
      <c r="BF219" s="233">
        <f>IF(N219="snížená",J219,0)</f>
        <v>0</v>
      </c>
      <c r="BG219" s="233">
        <f>IF(N219="zákl. přenesená",J219,0)</f>
        <v>0</v>
      </c>
      <c r="BH219" s="233">
        <f>IF(N219="sníž. přenesená",J219,0)</f>
        <v>0</v>
      </c>
      <c r="BI219" s="233">
        <f>IF(N219="nulová",J219,0)</f>
        <v>0</v>
      </c>
      <c r="BJ219" s="18" t="s">
        <v>84</v>
      </c>
      <c r="BK219" s="233">
        <f>ROUND(I219*H219,2)</f>
        <v>0</v>
      </c>
      <c r="BL219" s="18" t="s">
        <v>135</v>
      </c>
      <c r="BM219" s="232" t="s">
        <v>514</v>
      </c>
    </row>
    <row r="220" s="2" customFormat="1" ht="24.15" customHeight="1">
      <c r="A220" s="39"/>
      <c r="B220" s="40"/>
      <c r="C220" s="220" t="s">
        <v>391</v>
      </c>
      <c r="D220" s="220" t="s">
        <v>131</v>
      </c>
      <c r="E220" s="221" t="s">
        <v>1751</v>
      </c>
      <c r="F220" s="222" t="s">
        <v>1752</v>
      </c>
      <c r="G220" s="223" t="s">
        <v>249</v>
      </c>
      <c r="H220" s="224">
        <v>527.56500000000005</v>
      </c>
      <c r="I220" s="225"/>
      <c r="J220" s="226">
        <f>ROUND(I220*H220,2)</f>
        <v>0</v>
      </c>
      <c r="K220" s="227"/>
      <c r="L220" s="45"/>
      <c r="M220" s="228" t="s">
        <v>1</v>
      </c>
      <c r="N220" s="229" t="s">
        <v>41</v>
      </c>
      <c r="O220" s="92"/>
      <c r="P220" s="230">
        <f>O220*H220</f>
        <v>0</v>
      </c>
      <c r="Q220" s="230">
        <v>0</v>
      </c>
      <c r="R220" s="230">
        <f>Q220*H220</f>
        <v>0</v>
      </c>
      <c r="S220" s="230">
        <v>0</v>
      </c>
      <c r="T220" s="231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2" t="s">
        <v>135</v>
      </c>
      <c r="AT220" s="232" t="s">
        <v>131</v>
      </c>
      <c r="AU220" s="232" t="s">
        <v>84</v>
      </c>
      <c r="AY220" s="18" t="s">
        <v>128</v>
      </c>
      <c r="BE220" s="233">
        <f>IF(N220="základní",J220,0)</f>
        <v>0</v>
      </c>
      <c r="BF220" s="233">
        <f>IF(N220="snížená",J220,0)</f>
        <v>0</v>
      </c>
      <c r="BG220" s="233">
        <f>IF(N220="zákl. přenesená",J220,0)</f>
        <v>0</v>
      </c>
      <c r="BH220" s="233">
        <f>IF(N220="sníž. přenesená",J220,0)</f>
        <v>0</v>
      </c>
      <c r="BI220" s="233">
        <f>IF(N220="nulová",J220,0)</f>
        <v>0</v>
      </c>
      <c r="BJ220" s="18" t="s">
        <v>84</v>
      </c>
      <c r="BK220" s="233">
        <f>ROUND(I220*H220,2)</f>
        <v>0</v>
      </c>
      <c r="BL220" s="18" t="s">
        <v>135</v>
      </c>
      <c r="BM220" s="232" t="s">
        <v>523</v>
      </c>
    </row>
    <row r="221" s="2" customFormat="1" ht="16.5" customHeight="1">
      <c r="A221" s="39"/>
      <c r="B221" s="40"/>
      <c r="C221" s="220" t="s">
        <v>396</v>
      </c>
      <c r="D221" s="220" t="s">
        <v>131</v>
      </c>
      <c r="E221" s="221" t="s">
        <v>1753</v>
      </c>
      <c r="F221" s="222" t="s">
        <v>1754</v>
      </c>
      <c r="G221" s="223" t="s">
        <v>367</v>
      </c>
      <c r="H221" s="224">
        <v>10</v>
      </c>
      <c r="I221" s="225"/>
      <c r="J221" s="226">
        <f>ROUND(I221*H221,2)</f>
        <v>0</v>
      </c>
      <c r="K221" s="227"/>
      <c r="L221" s="45"/>
      <c r="M221" s="228" t="s">
        <v>1</v>
      </c>
      <c r="N221" s="229" t="s">
        <v>41</v>
      </c>
      <c r="O221" s="92"/>
      <c r="P221" s="230">
        <f>O221*H221</f>
        <v>0</v>
      </c>
      <c r="Q221" s="230">
        <v>0</v>
      </c>
      <c r="R221" s="230">
        <f>Q221*H221</f>
        <v>0</v>
      </c>
      <c r="S221" s="230">
        <v>0</v>
      </c>
      <c r="T221" s="231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2" t="s">
        <v>135</v>
      </c>
      <c r="AT221" s="232" t="s">
        <v>131</v>
      </c>
      <c r="AU221" s="232" t="s">
        <v>84</v>
      </c>
      <c r="AY221" s="18" t="s">
        <v>128</v>
      </c>
      <c r="BE221" s="233">
        <f>IF(N221="základní",J221,0)</f>
        <v>0</v>
      </c>
      <c r="BF221" s="233">
        <f>IF(N221="snížená",J221,0)</f>
        <v>0</v>
      </c>
      <c r="BG221" s="233">
        <f>IF(N221="zákl. přenesená",J221,0)</f>
        <v>0</v>
      </c>
      <c r="BH221" s="233">
        <f>IF(N221="sníž. přenesená",J221,0)</f>
        <v>0</v>
      </c>
      <c r="BI221" s="233">
        <f>IF(N221="nulová",J221,0)</f>
        <v>0</v>
      </c>
      <c r="BJ221" s="18" t="s">
        <v>84</v>
      </c>
      <c r="BK221" s="233">
        <f>ROUND(I221*H221,2)</f>
        <v>0</v>
      </c>
      <c r="BL221" s="18" t="s">
        <v>135</v>
      </c>
      <c r="BM221" s="232" t="s">
        <v>533</v>
      </c>
    </row>
    <row r="222" s="2" customFormat="1" ht="16.5" customHeight="1">
      <c r="A222" s="39"/>
      <c r="B222" s="40"/>
      <c r="C222" s="220" t="s">
        <v>400</v>
      </c>
      <c r="D222" s="220" t="s">
        <v>131</v>
      </c>
      <c r="E222" s="221" t="s">
        <v>1755</v>
      </c>
      <c r="F222" s="222" t="s">
        <v>1756</v>
      </c>
      <c r="G222" s="223" t="s">
        <v>367</v>
      </c>
      <c r="H222" s="224">
        <v>10</v>
      </c>
      <c r="I222" s="225"/>
      <c r="J222" s="226">
        <f>ROUND(I222*H222,2)</f>
        <v>0</v>
      </c>
      <c r="K222" s="227"/>
      <c r="L222" s="45"/>
      <c r="M222" s="228" t="s">
        <v>1</v>
      </c>
      <c r="N222" s="229" t="s">
        <v>41</v>
      </c>
      <c r="O222" s="92"/>
      <c r="P222" s="230">
        <f>O222*H222</f>
        <v>0</v>
      </c>
      <c r="Q222" s="230">
        <v>0</v>
      </c>
      <c r="R222" s="230">
        <f>Q222*H222</f>
        <v>0</v>
      </c>
      <c r="S222" s="230">
        <v>0</v>
      </c>
      <c r="T222" s="231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2" t="s">
        <v>135</v>
      </c>
      <c r="AT222" s="232" t="s">
        <v>131</v>
      </c>
      <c r="AU222" s="232" t="s">
        <v>84</v>
      </c>
      <c r="AY222" s="18" t="s">
        <v>128</v>
      </c>
      <c r="BE222" s="233">
        <f>IF(N222="základní",J222,0)</f>
        <v>0</v>
      </c>
      <c r="BF222" s="233">
        <f>IF(N222="snížená",J222,0)</f>
        <v>0</v>
      </c>
      <c r="BG222" s="233">
        <f>IF(N222="zákl. přenesená",J222,0)</f>
        <v>0</v>
      </c>
      <c r="BH222" s="233">
        <f>IF(N222="sníž. přenesená",J222,0)</f>
        <v>0</v>
      </c>
      <c r="BI222" s="233">
        <f>IF(N222="nulová",J222,0)</f>
        <v>0</v>
      </c>
      <c r="BJ222" s="18" t="s">
        <v>84</v>
      </c>
      <c r="BK222" s="233">
        <f>ROUND(I222*H222,2)</f>
        <v>0</v>
      </c>
      <c r="BL222" s="18" t="s">
        <v>135</v>
      </c>
      <c r="BM222" s="232" t="s">
        <v>545</v>
      </c>
    </row>
    <row r="223" s="2" customFormat="1" ht="16.5" customHeight="1">
      <c r="A223" s="39"/>
      <c r="B223" s="40"/>
      <c r="C223" s="270" t="s">
        <v>404</v>
      </c>
      <c r="D223" s="270" t="s">
        <v>279</v>
      </c>
      <c r="E223" s="271" t="s">
        <v>1757</v>
      </c>
      <c r="F223" s="272" t="s">
        <v>1758</v>
      </c>
      <c r="G223" s="273" t="s">
        <v>540</v>
      </c>
      <c r="H223" s="274">
        <v>7.7939999999999996</v>
      </c>
      <c r="I223" s="275"/>
      <c r="J223" s="276">
        <f>ROUND(I223*H223,2)</f>
        <v>0</v>
      </c>
      <c r="K223" s="277"/>
      <c r="L223" s="278"/>
      <c r="M223" s="279" t="s">
        <v>1</v>
      </c>
      <c r="N223" s="280" t="s">
        <v>41</v>
      </c>
      <c r="O223" s="92"/>
      <c r="P223" s="230">
        <f>O223*H223</f>
        <v>0</v>
      </c>
      <c r="Q223" s="230">
        <v>0</v>
      </c>
      <c r="R223" s="230">
        <f>Q223*H223</f>
        <v>0</v>
      </c>
      <c r="S223" s="230">
        <v>0</v>
      </c>
      <c r="T223" s="231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2" t="s">
        <v>175</v>
      </c>
      <c r="AT223" s="232" t="s">
        <v>279</v>
      </c>
      <c r="AU223" s="232" t="s">
        <v>84</v>
      </c>
      <c r="AY223" s="18" t="s">
        <v>128</v>
      </c>
      <c r="BE223" s="233">
        <f>IF(N223="základní",J223,0)</f>
        <v>0</v>
      </c>
      <c r="BF223" s="233">
        <f>IF(N223="snížená",J223,0)</f>
        <v>0</v>
      </c>
      <c r="BG223" s="233">
        <f>IF(N223="zákl. přenesená",J223,0)</f>
        <v>0</v>
      </c>
      <c r="BH223" s="233">
        <f>IF(N223="sníž. přenesená",J223,0)</f>
        <v>0</v>
      </c>
      <c r="BI223" s="233">
        <f>IF(N223="nulová",J223,0)</f>
        <v>0</v>
      </c>
      <c r="BJ223" s="18" t="s">
        <v>84</v>
      </c>
      <c r="BK223" s="233">
        <f>ROUND(I223*H223,2)</f>
        <v>0</v>
      </c>
      <c r="BL223" s="18" t="s">
        <v>135</v>
      </c>
      <c r="BM223" s="232" t="s">
        <v>555</v>
      </c>
    </row>
    <row r="224" s="14" customFormat="1">
      <c r="A224" s="14"/>
      <c r="B224" s="245"/>
      <c r="C224" s="246"/>
      <c r="D224" s="236" t="s">
        <v>137</v>
      </c>
      <c r="E224" s="247" t="s">
        <v>1</v>
      </c>
      <c r="F224" s="248" t="s">
        <v>1759</v>
      </c>
      <c r="G224" s="246"/>
      <c r="H224" s="249">
        <v>7.7939999999999996</v>
      </c>
      <c r="I224" s="250"/>
      <c r="J224" s="246"/>
      <c r="K224" s="246"/>
      <c r="L224" s="251"/>
      <c r="M224" s="252"/>
      <c r="N224" s="253"/>
      <c r="O224" s="253"/>
      <c r="P224" s="253"/>
      <c r="Q224" s="253"/>
      <c r="R224" s="253"/>
      <c r="S224" s="253"/>
      <c r="T224" s="254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5" t="s">
        <v>137</v>
      </c>
      <c r="AU224" s="255" t="s">
        <v>84</v>
      </c>
      <c r="AV224" s="14" t="s">
        <v>86</v>
      </c>
      <c r="AW224" s="14" t="s">
        <v>32</v>
      </c>
      <c r="AX224" s="14" t="s">
        <v>76</v>
      </c>
      <c r="AY224" s="255" t="s">
        <v>128</v>
      </c>
    </row>
    <row r="225" s="15" customFormat="1">
      <c r="A225" s="15"/>
      <c r="B225" s="256"/>
      <c r="C225" s="257"/>
      <c r="D225" s="236" t="s">
        <v>137</v>
      </c>
      <c r="E225" s="258" t="s">
        <v>1</v>
      </c>
      <c r="F225" s="259" t="s">
        <v>140</v>
      </c>
      <c r="G225" s="257"/>
      <c r="H225" s="260">
        <v>7.7939999999999996</v>
      </c>
      <c r="I225" s="261"/>
      <c r="J225" s="257"/>
      <c r="K225" s="257"/>
      <c r="L225" s="262"/>
      <c r="M225" s="263"/>
      <c r="N225" s="264"/>
      <c r="O225" s="264"/>
      <c r="P225" s="264"/>
      <c r="Q225" s="264"/>
      <c r="R225" s="264"/>
      <c r="S225" s="264"/>
      <c r="T225" s="265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66" t="s">
        <v>137</v>
      </c>
      <c r="AU225" s="266" t="s">
        <v>84</v>
      </c>
      <c r="AV225" s="15" t="s">
        <v>135</v>
      </c>
      <c r="AW225" s="15" t="s">
        <v>32</v>
      </c>
      <c r="AX225" s="15" t="s">
        <v>84</v>
      </c>
      <c r="AY225" s="266" t="s">
        <v>128</v>
      </c>
    </row>
    <row r="226" s="2" customFormat="1" ht="24.15" customHeight="1">
      <c r="A226" s="39"/>
      <c r="B226" s="40"/>
      <c r="C226" s="270" t="s">
        <v>408</v>
      </c>
      <c r="D226" s="270" t="s">
        <v>279</v>
      </c>
      <c r="E226" s="271" t="s">
        <v>1760</v>
      </c>
      <c r="F226" s="272" t="s">
        <v>1761</v>
      </c>
      <c r="G226" s="273" t="s">
        <v>282</v>
      </c>
      <c r="H226" s="274">
        <v>441.32600000000002</v>
      </c>
      <c r="I226" s="275"/>
      <c r="J226" s="276">
        <f>ROUND(I226*H226,2)</f>
        <v>0</v>
      </c>
      <c r="K226" s="277"/>
      <c r="L226" s="278"/>
      <c r="M226" s="279" t="s">
        <v>1</v>
      </c>
      <c r="N226" s="280" t="s">
        <v>41</v>
      </c>
      <c r="O226" s="92"/>
      <c r="P226" s="230">
        <f>O226*H226</f>
        <v>0</v>
      </c>
      <c r="Q226" s="230">
        <v>0</v>
      </c>
      <c r="R226" s="230">
        <f>Q226*H226</f>
        <v>0</v>
      </c>
      <c r="S226" s="230">
        <v>0</v>
      </c>
      <c r="T226" s="231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2" t="s">
        <v>175</v>
      </c>
      <c r="AT226" s="232" t="s">
        <v>279</v>
      </c>
      <c r="AU226" s="232" t="s">
        <v>84</v>
      </c>
      <c r="AY226" s="18" t="s">
        <v>128</v>
      </c>
      <c r="BE226" s="233">
        <f>IF(N226="základní",J226,0)</f>
        <v>0</v>
      </c>
      <c r="BF226" s="233">
        <f>IF(N226="snížená",J226,0)</f>
        <v>0</v>
      </c>
      <c r="BG226" s="233">
        <f>IF(N226="zákl. přenesená",J226,0)</f>
        <v>0</v>
      </c>
      <c r="BH226" s="233">
        <f>IF(N226="sníž. přenesená",J226,0)</f>
        <v>0</v>
      </c>
      <c r="BI226" s="233">
        <f>IF(N226="nulová",J226,0)</f>
        <v>0</v>
      </c>
      <c r="BJ226" s="18" t="s">
        <v>84</v>
      </c>
      <c r="BK226" s="233">
        <f>ROUND(I226*H226,2)</f>
        <v>0</v>
      </c>
      <c r="BL226" s="18" t="s">
        <v>135</v>
      </c>
      <c r="BM226" s="232" t="s">
        <v>564</v>
      </c>
    </row>
    <row r="227" s="2" customFormat="1" ht="21.75" customHeight="1">
      <c r="A227" s="39"/>
      <c r="B227" s="40"/>
      <c r="C227" s="270" t="s">
        <v>412</v>
      </c>
      <c r="D227" s="270" t="s">
        <v>279</v>
      </c>
      <c r="E227" s="271" t="s">
        <v>1762</v>
      </c>
      <c r="F227" s="272" t="s">
        <v>1763</v>
      </c>
      <c r="G227" s="273" t="s">
        <v>282</v>
      </c>
      <c r="H227" s="274">
        <v>379.47000000000003</v>
      </c>
      <c r="I227" s="275"/>
      <c r="J227" s="276">
        <f>ROUND(I227*H227,2)</f>
        <v>0</v>
      </c>
      <c r="K227" s="277"/>
      <c r="L227" s="278"/>
      <c r="M227" s="279" t="s">
        <v>1</v>
      </c>
      <c r="N227" s="280" t="s">
        <v>41</v>
      </c>
      <c r="O227" s="92"/>
      <c r="P227" s="230">
        <f>O227*H227</f>
        <v>0</v>
      </c>
      <c r="Q227" s="230">
        <v>0</v>
      </c>
      <c r="R227" s="230">
        <f>Q227*H227</f>
        <v>0</v>
      </c>
      <c r="S227" s="230">
        <v>0</v>
      </c>
      <c r="T227" s="231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2" t="s">
        <v>175</v>
      </c>
      <c r="AT227" s="232" t="s">
        <v>279</v>
      </c>
      <c r="AU227" s="232" t="s">
        <v>84</v>
      </c>
      <c r="AY227" s="18" t="s">
        <v>128</v>
      </c>
      <c r="BE227" s="233">
        <f>IF(N227="základní",J227,0)</f>
        <v>0</v>
      </c>
      <c r="BF227" s="233">
        <f>IF(N227="snížená",J227,0)</f>
        <v>0</v>
      </c>
      <c r="BG227" s="233">
        <f>IF(N227="zákl. přenesená",J227,0)</f>
        <v>0</v>
      </c>
      <c r="BH227" s="233">
        <f>IF(N227="sníž. přenesená",J227,0)</f>
        <v>0</v>
      </c>
      <c r="BI227" s="233">
        <f>IF(N227="nulová",J227,0)</f>
        <v>0</v>
      </c>
      <c r="BJ227" s="18" t="s">
        <v>84</v>
      </c>
      <c r="BK227" s="233">
        <f>ROUND(I227*H227,2)</f>
        <v>0</v>
      </c>
      <c r="BL227" s="18" t="s">
        <v>135</v>
      </c>
      <c r="BM227" s="232" t="s">
        <v>575</v>
      </c>
    </row>
    <row r="228" s="14" customFormat="1">
      <c r="A228" s="14"/>
      <c r="B228" s="245"/>
      <c r="C228" s="246"/>
      <c r="D228" s="236" t="s">
        <v>137</v>
      </c>
      <c r="E228" s="247" t="s">
        <v>1</v>
      </c>
      <c r="F228" s="248" t="s">
        <v>1764</v>
      </c>
      <c r="G228" s="246"/>
      <c r="H228" s="249">
        <v>16.800000000000001</v>
      </c>
      <c r="I228" s="250"/>
      <c r="J228" s="246"/>
      <c r="K228" s="246"/>
      <c r="L228" s="251"/>
      <c r="M228" s="252"/>
      <c r="N228" s="253"/>
      <c r="O228" s="253"/>
      <c r="P228" s="253"/>
      <c r="Q228" s="253"/>
      <c r="R228" s="253"/>
      <c r="S228" s="253"/>
      <c r="T228" s="25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5" t="s">
        <v>137</v>
      </c>
      <c r="AU228" s="255" t="s">
        <v>84</v>
      </c>
      <c r="AV228" s="14" t="s">
        <v>86</v>
      </c>
      <c r="AW228" s="14" t="s">
        <v>32</v>
      </c>
      <c r="AX228" s="14" t="s">
        <v>76</v>
      </c>
      <c r="AY228" s="255" t="s">
        <v>128</v>
      </c>
    </row>
    <row r="229" s="14" customFormat="1">
      <c r="A229" s="14"/>
      <c r="B229" s="245"/>
      <c r="C229" s="246"/>
      <c r="D229" s="236" t="s">
        <v>137</v>
      </c>
      <c r="E229" s="247" t="s">
        <v>1</v>
      </c>
      <c r="F229" s="248" t="s">
        <v>1765</v>
      </c>
      <c r="G229" s="246"/>
      <c r="H229" s="249">
        <v>167.37000000000001</v>
      </c>
      <c r="I229" s="250"/>
      <c r="J229" s="246"/>
      <c r="K229" s="246"/>
      <c r="L229" s="251"/>
      <c r="M229" s="252"/>
      <c r="N229" s="253"/>
      <c r="O229" s="253"/>
      <c r="P229" s="253"/>
      <c r="Q229" s="253"/>
      <c r="R229" s="253"/>
      <c r="S229" s="253"/>
      <c r="T229" s="25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5" t="s">
        <v>137</v>
      </c>
      <c r="AU229" s="255" t="s">
        <v>84</v>
      </c>
      <c r="AV229" s="14" t="s">
        <v>86</v>
      </c>
      <c r="AW229" s="14" t="s">
        <v>32</v>
      </c>
      <c r="AX229" s="14" t="s">
        <v>76</v>
      </c>
      <c r="AY229" s="255" t="s">
        <v>128</v>
      </c>
    </row>
    <row r="230" s="14" customFormat="1">
      <c r="A230" s="14"/>
      <c r="B230" s="245"/>
      <c r="C230" s="246"/>
      <c r="D230" s="236" t="s">
        <v>137</v>
      </c>
      <c r="E230" s="247" t="s">
        <v>1</v>
      </c>
      <c r="F230" s="248" t="s">
        <v>1766</v>
      </c>
      <c r="G230" s="246"/>
      <c r="H230" s="249">
        <v>195.30000000000001</v>
      </c>
      <c r="I230" s="250"/>
      <c r="J230" s="246"/>
      <c r="K230" s="246"/>
      <c r="L230" s="251"/>
      <c r="M230" s="252"/>
      <c r="N230" s="253"/>
      <c r="O230" s="253"/>
      <c r="P230" s="253"/>
      <c r="Q230" s="253"/>
      <c r="R230" s="253"/>
      <c r="S230" s="253"/>
      <c r="T230" s="25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5" t="s">
        <v>137</v>
      </c>
      <c r="AU230" s="255" t="s">
        <v>84</v>
      </c>
      <c r="AV230" s="14" t="s">
        <v>86</v>
      </c>
      <c r="AW230" s="14" t="s">
        <v>32</v>
      </c>
      <c r="AX230" s="14" t="s">
        <v>76</v>
      </c>
      <c r="AY230" s="255" t="s">
        <v>128</v>
      </c>
    </row>
    <row r="231" s="15" customFormat="1">
      <c r="A231" s="15"/>
      <c r="B231" s="256"/>
      <c r="C231" s="257"/>
      <c r="D231" s="236" t="s">
        <v>137</v>
      </c>
      <c r="E231" s="258" t="s">
        <v>1</v>
      </c>
      <c r="F231" s="259" t="s">
        <v>140</v>
      </c>
      <c r="G231" s="257"/>
      <c r="H231" s="260">
        <v>379.47000000000003</v>
      </c>
      <c r="I231" s="261"/>
      <c r="J231" s="257"/>
      <c r="K231" s="257"/>
      <c r="L231" s="262"/>
      <c r="M231" s="263"/>
      <c r="N231" s="264"/>
      <c r="O231" s="264"/>
      <c r="P231" s="264"/>
      <c r="Q231" s="264"/>
      <c r="R231" s="264"/>
      <c r="S231" s="264"/>
      <c r="T231" s="265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66" t="s">
        <v>137</v>
      </c>
      <c r="AU231" s="266" t="s">
        <v>84</v>
      </c>
      <c r="AV231" s="15" t="s">
        <v>135</v>
      </c>
      <c r="AW231" s="15" t="s">
        <v>32</v>
      </c>
      <c r="AX231" s="15" t="s">
        <v>84</v>
      </c>
      <c r="AY231" s="266" t="s">
        <v>128</v>
      </c>
    </row>
    <row r="232" s="12" customFormat="1" ht="25.92" customHeight="1">
      <c r="A232" s="12"/>
      <c r="B232" s="204"/>
      <c r="C232" s="205"/>
      <c r="D232" s="206" t="s">
        <v>75</v>
      </c>
      <c r="E232" s="207" t="s">
        <v>192</v>
      </c>
      <c r="F232" s="207" t="s">
        <v>338</v>
      </c>
      <c r="G232" s="205"/>
      <c r="H232" s="205"/>
      <c r="I232" s="208"/>
      <c r="J232" s="209">
        <f>BK232</f>
        <v>0</v>
      </c>
      <c r="K232" s="205"/>
      <c r="L232" s="210"/>
      <c r="M232" s="211"/>
      <c r="N232" s="212"/>
      <c r="O232" s="212"/>
      <c r="P232" s="213">
        <f>SUM(P233:P243)</f>
        <v>0</v>
      </c>
      <c r="Q232" s="212"/>
      <c r="R232" s="213">
        <f>SUM(R233:R243)</f>
        <v>0</v>
      </c>
      <c r="S232" s="212"/>
      <c r="T232" s="214">
        <f>SUM(T233:T243)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15" t="s">
        <v>84</v>
      </c>
      <c r="AT232" s="216" t="s">
        <v>75</v>
      </c>
      <c r="AU232" s="216" t="s">
        <v>76</v>
      </c>
      <c r="AY232" s="215" t="s">
        <v>128</v>
      </c>
      <c r="BK232" s="217">
        <f>SUM(BK233:BK243)</f>
        <v>0</v>
      </c>
    </row>
    <row r="233" s="2" customFormat="1" ht="33" customHeight="1">
      <c r="A233" s="39"/>
      <c r="B233" s="40"/>
      <c r="C233" s="220" t="s">
        <v>416</v>
      </c>
      <c r="D233" s="220" t="s">
        <v>131</v>
      </c>
      <c r="E233" s="221" t="s">
        <v>1767</v>
      </c>
      <c r="F233" s="222" t="s">
        <v>1768</v>
      </c>
      <c r="G233" s="223" t="s">
        <v>320</v>
      </c>
      <c r="H233" s="224">
        <v>180.69999999999999</v>
      </c>
      <c r="I233" s="225"/>
      <c r="J233" s="226">
        <f>ROUND(I233*H233,2)</f>
        <v>0</v>
      </c>
      <c r="K233" s="227"/>
      <c r="L233" s="45"/>
      <c r="M233" s="228" t="s">
        <v>1</v>
      </c>
      <c r="N233" s="229" t="s">
        <v>41</v>
      </c>
      <c r="O233" s="92"/>
      <c r="P233" s="230">
        <f>O233*H233</f>
        <v>0</v>
      </c>
      <c r="Q233" s="230">
        <v>0</v>
      </c>
      <c r="R233" s="230">
        <f>Q233*H233</f>
        <v>0</v>
      </c>
      <c r="S233" s="230">
        <v>0</v>
      </c>
      <c r="T233" s="231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2" t="s">
        <v>135</v>
      </c>
      <c r="AT233" s="232" t="s">
        <v>131</v>
      </c>
      <c r="AU233" s="232" t="s">
        <v>84</v>
      </c>
      <c r="AY233" s="18" t="s">
        <v>128</v>
      </c>
      <c r="BE233" s="233">
        <f>IF(N233="základní",J233,0)</f>
        <v>0</v>
      </c>
      <c r="BF233" s="233">
        <f>IF(N233="snížená",J233,0)</f>
        <v>0</v>
      </c>
      <c r="BG233" s="233">
        <f>IF(N233="zákl. přenesená",J233,0)</f>
        <v>0</v>
      </c>
      <c r="BH233" s="233">
        <f>IF(N233="sníž. přenesená",J233,0)</f>
        <v>0</v>
      </c>
      <c r="BI233" s="233">
        <f>IF(N233="nulová",J233,0)</f>
        <v>0</v>
      </c>
      <c r="BJ233" s="18" t="s">
        <v>84</v>
      </c>
      <c r="BK233" s="233">
        <f>ROUND(I233*H233,2)</f>
        <v>0</v>
      </c>
      <c r="BL233" s="18" t="s">
        <v>135</v>
      </c>
      <c r="BM233" s="232" t="s">
        <v>583</v>
      </c>
    </row>
    <row r="234" s="13" customFormat="1">
      <c r="A234" s="13"/>
      <c r="B234" s="234"/>
      <c r="C234" s="235"/>
      <c r="D234" s="236" t="s">
        <v>137</v>
      </c>
      <c r="E234" s="237" t="s">
        <v>1</v>
      </c>
      <c r="F234" s="238" t="s">
        <v>1676</v>
      </c>
      <c r="G234" s="235"/>
      <c r="H234" s="237" t="s">
        <v>1</v>
      </c>
      <c r="I234" s="239"/>
      <c r="J234" s="235"/>
      <c r="K234" s="235"/>
      <c r="L234" s="240"/>
      <c r="M234" s="241"/>
      <c r="N234" s="242"/>
      <c r="O234" s="242"/>
      <c r="P234" s="242"/>
      <c r="Q234" s="242"/>
      <c r="R234" s="242"/>
      <c r="S234" s="242"/>
      <c r="T234" s="24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4" t="s">
        <v>137</v>
      </c>
      <c r="AU234" s="244" t="s">
        <v>84</v>
      </c>
      <c r="AV234" s="13" t="s">
        <v>84</v>
      </c>
      <c r="AW234" s="13" t="s">
        <v>32</v>
      </c>
      <c r="AX234" s="13" t="s">
        <v>76</v>
      </c>
      <c r="AY234" s="244" t="s">
        <v>128</v>
      </c>
    </row>
    <row r="235" s="14" customFormat="1">
      <c r="A235" s="14"/>
      <c r="B235" s="245"/>
      <c r="C235" s="246"/>
      <c r="D235" s="236" t="s">
        <v>137</v>
      </c>
      <c r="E235" s="247" t="s">
        <v>1</v>
      </c>
      <c r="F235" s="248" t="s">
        <v>1769</v>
      </c>
      <c r="G235" s="246"/>
      <c r="H235" s="249">
        <v>8</v>
      </c>
      <c r="I235" s="250"/>
      <c r="J235" s="246"/>
      <c r="K235" s="246"/>
      <c r="L235" s="251"/>
      <c r="M235" s="252"/>
      <c r="N235" s="253"/>
      <c r="O235" s="253"/>
      <c r="P235" s="253"/>
      <c r="Q235" s="253"/>
      <c r="R235" s="253"/>
      <c r="S235" s="253"/>
      <c r="T235" s="254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5" t="s">
        <v>137</v>
      </c>
      <c r="AU235" s="255" t="s">
        <v>84</v>
      </c>
      <c r="AV235" s="14" t="s">
        <v>86</v>
      </c>
      <c r="AW235" s="14" t="s">
        <v>32</v>
      </c>
      <c r="AX235" s="14" t="s">
        <v>76</v>
      </c>
      <c r="AY235" s="255" t="s">
        <v>128</v>
      </c>
    </row>
    <row r="236" s="13" customFormat="1">
      <c r="A236" s="13"/>
      <c r="B236" s="234"/>
      <c r="C236" s="235"/>
      <c r="D236" s="236" t="s">
        <v>137</v>
      </c>
      <c r="E236" s="237" t="s">
        <v>1</v>
      </c>
      <c r="F236" s="238" t="s">
        <v>1706</v>
      </c>
      <c r="G236" s="235"/>
      <c r="H236" s="237" t="s">
        <v>1</v>
      </c>
      <c r="I236" s="239"/>
      <c r="J236" s="235"/>
      <c r="K236" s="235"/>
      <c r="L236" s="240"/>
      <c r="M236" s="241"/>
      <c r="N236" s="242"/>
      <c r="O236" s="242"/>
      <c r="P236" s="242"/>
      <c r="Q236" s="242"/>
      <c r="R236" s="242"/>
      <c r="S236" s="242"/>
      <c r="T236" s="24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4" t="s">
        <v>137</v>
      </c>
      <c r="AU236" s="244" t="s">
        <v>84</v>
      </c>
      <c r="AV236" s="13" t="s">
        <v>84</v>
      </c>
      <c r="AW236" s="13" t="s">
        <v>32</v>
      </c>
      <c r="AX236" s="13" t="s">
        <v>76</v>
      </c>
      <c r="AY236" s="244" t="s">
        <v>128</v>
      </c>
    </row>
    <row r="237" s="14" customFormat="1">
      <c r="A237" s="14"/>
      <c r="B237" s="245"/>
      <c r="C237" s="246"/>
      <c r="D237" s="236" t="s">
        <v>137</v>
      </c>
      <c r="E237" s="247" t="s">
        <v>1</v>
      </c>
      <c r="F237" s="248" t="s">
        <v>1770</v>
      </c>
      <c r="G237" s="246"/>
      <c r="H237" s="249">
        <v>79.700000000000003</v>
      </c>
      <c r="I237" s="250"/>
      <c r="J237" s="246"/>
      <c r="K237" s="246"/>
      <c r="L237" s="251"/>
      <c r="M237" s="252"/>
      <c r="N237" s="253"/>
      <c r="O237" s="253"/>
      <c r="P237" s="253"/>
      <c r="Q237" s="253"/>
      <c r="R237" s="253"/>
      <c r="S237" s="253"/>
      <c r="T237" s="25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5" t="s">
        <v>137</v>
      </c>
      <c r="AU237" s="255" t="s">
        <v>84</v>
      </c>
      <c r="AV237" s="14" t="s">
        <v>86</v>
      </c>
      <c r="AW237" s="14" t="s">
        <v>32</v>
      </c>
      <c r="AX237" s="14" t="s">
        <v>76</v>
      </c>
      <c r="AY237" s="255" t="s">
        <v>128</v>
      </c>
    </row>
    <row r="238" s="13" customFormat="1">
      <c r="A238" s="13"/>
      <c r="B238" s="234"/>
      <c r="C238" s="235"/>
      <c r="D238" s="236" t="s">
        <v>137</v>
      </c>
      <c r="E238" s="237" t="s">
        <v>1</v>
      </c>
      <c r="F238" s="238" t="s">
        <v>1709</v>
      </c>
      <c r="G238" s="235"/>
      <c r="H238" s="237" t="s">
        <v>1</v>
      </c>
      <c r="I238" s="239"/>
      <c r="J238" s="235"/>
      <c r="K238" s="235"/>
      <c r="L238" s="240"/>
      <c r="M238" s="241"/>
      <c r="N238" s="242"/>
      <c r="O238" s="242"/>
      <c r="P238" s="242"/>
      <c r="Q238" s="242"/>
      <c r="R238" s="242"/>
      <c r="S238" s="242"/>
      <c r="T238" s="24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4" t="s">
        <v>137</v>
      </c>
      <c r="AU238" s="244" t="s">
        <v>84</v>
      </c>
      <c r="AV238" s="13" t="s">
        <v>84</v>
      </c>
      <c r="AW238" s="13" t="s">
        <v>32</v>
      </c>
      <c r="AX238" s="13" t="s">
        <v>76</v>
      </c>
      <c r="AY238" s="244" t="s">
        <v>128</v>
      </c>
    </row>
    <row r="239" s="14" customFormat="1">
      <c r="A239" s="14"/>
      <c r="B239" s="245"/>
      <c r="C239" s="246"/>
      <c r="D239" s="236" t="s">
        <v>137</v>
      </c>
      <c r="E239" s="247" t="s">
        <v>1</v>
      </c>
      <c r="F239" s="248" t="s">
        <v>1771</v>
      </c>
      <c r="G239" s="246"/>
      <c r="H239" s="249">
        <v>93</v>
      </c>
      <c r="I239" s="250"/>
      <c r="J239" s="246"/>
      <c r="K239" s="246"/>
      <c r="L239" s="251"/>
      <c r="M239" s="252"/>
      <c r="N239" s="253"/>
      <c r="O239" s="253"/>
      <c r="P239" s="253"/>
      <c r="Q239" s="253"/>
      <c r="R239" s="253"/>
      <c r="S239" s="253"/>
      <c r="T239" s="254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5" t="s">
        <v>137</v>
      </c>
      <c r="AU239" s="255" t="s">
        <v>84</v>
      </c>
      <c r="AV239" s="14" t="s">
        <v>86</v>
      </c>
      <c r="AW239" s="14" t="s">
        <v>32</v>
      </c>
      <c r="AX239" s="14" t="s">
        <v>76</v>
      </c>
      <c r="AY239" s="255" t="s">
        <v>128</v>
      </c>
    </row>
    <row r="240" s="15" customFormat="1">
      <c r="A240" s="15"/>
      <c r="B240" s="256"/>
      <c r="C240" s="257"/>
      <c r="D240" s="236" t="s">
        <v>137</v>
      </c>
      <c r="E240" s="258" t="s">
        <v>1</v>
      </c>
      <c r="F240" s="259" t="s">
        <v>140</v>
      </c>
      <c r="G240" s="257"/>
      <c r="H240" s="260">
        <v>180.69999999999999</v>
      </c>
      <c r="I240" s="261"/>
      <c r="J240" s="257"/>
      <c r="K240" s="257"/>
      <c r="L240" s="262"/>
      <c r="M240" s="263"/>
      <c r="N240" s="264"/>
      <c r="O240" s="264"/>
      <c r="P240" s="264"/>
      <c r="Q240" s="264"/>
      <c r="R240" s="264"/>
      <c r="S240" s="264"/>
      <c r="T240" s="265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66" t="s">
        <v>137</v>
      </c>
      <c r="AU240" s="266" t="s">
        <v>84</v>
      </c>
      <c r="AV240" s="15" t="s">
        <v>135</v>
      </c>
      <c r="AW240" s="15" t="s">
        <v>32</v>
      </c>
      <c r="AX240" s="15" t="s">
        <v>84</v>
      </c>
      <c r="AY240" s="266" t="s">
        <v>128</v>
      </c>
    </row>
    <row r="241" s="2" customFormat="1" ht="37.8" customHeight="1">
      <c r="A241" s="39"/>
      <c r="B241" s="40"/>
      <c r="C241" s="220" t="s">
        <v>422</v>
      </c>
      <c r="D241" s="220" t="s">
        <v>131</v>
      </c>
      <c r="E241" s="221" t="s">
        <v>1772</v>
      </c>
      <c r="F241" s="222" t="s">
        <v>1773</v>
      </c>
      <c r="G241" s="223" t="s">
        <v>320</v>
      </c>
      <c r="H241" s="224">
        <v>180.69999999999999</v>
      </c>
      <c r="I241" s="225"/>
      <c r="J241" s="226">
        <f>ROUND(I241*H241,2)</f>
        <v>0</v>
      </c>
      <c r="K241" s="227"/>
      <c r="L241" s="45"/>
      <c r="M241" s="228" t="s">
        <v>1</v>
      </c>
      <c r="N241" s="229" t="s">
        <v>41</v>
      </c>
      <c r="O241" s="92"/>
      <c r="P241" s="230">
        <f>O241*H241</f>
        <v>0</v>
      </c>
      <c r="Q241" s="230">
        <v>0</v>
      </c>
      <c r="R241" s="230">
        <f>Q241*H241</f>
        <v>0</v>
      </c>
      <c r="S241" s="230">
        <v>0</v>
      </c>
      <c r="T241" s="231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2" t="s">
        <v>135</v>
      </c>
      <c r="AT241" s="232" t="s">
        <v>131</v>
      </c>
      <c r="AU241" s="232" t="s">
        <v>84</v>
      </c>
      <c r="AY241" s="18" t="s">
        <v>128</v>
      </c>
      <c r="BE241" s="233">
        <f>IF(N241="základní",J241,0)</f>
        <v>0</v>
      </c>
      <c r="BF241" s="233">
        <f>IF(N241="snížená",J241,0)</f>
        <v>0</v>
      </c>
      <c r="BG241" s="233">
        <f>IF(N241="zákl. přenesená",J241,0)</f>
        <v>0</v>
      </c>
      <c r="BH241" s="233">
        <f>IF(N241="sníž. přenesená",J241,0)</f>
        <v>0</v>
      </c>
      <c r="BI241" s="233">
        <f>IF(N241="nulová",J241,0)</f>
        <v>0</v>
      </c>
      <c r="BJ241" s="18" t="s">
        <v>84</v>
      </c>
      <c r="BK241" s="233">
        <f>ROUND(I241*H241,2)</f>
        <v>0</v>
      </c>
      <c r="BL241" s="18" t="s">
        <v>135</v>
      </c>
      <c r="BM241" s="232" t="s">
        <v>592</v>
      </c>
    </row>
    <row r="242" s="2" customFormat="1" ht="33" customHeight="1">
      <c r="A242" s="39"/>
      <c r="B242" s="40"/>
      <c r="C242" s="220" t="s">
        <v>427</v>
      </c>
      <c r="D242" s="220" t="s">
        <v>131</v>
      </c>
      <c r="E242" s="221" t="s">
        <v>1774</v>
      </c>
      <c r="F242" s="222" t="s">
        <v>1775</v>
      </c>
      <c r="G242" s="223" t="s">
        <v>320</v>
      </c>
      <c r="H242" s="224">
        <v>180.69999999999999</v>
      </c>
      <c r="I242" s="225"/>
      <c r="J242" s="226">
        <f>ROUND(I242*H242,2)</f>
        <v>0</v>
      </c>
      <c r="K242" s="227"/>
      <c r="L242" s="45"/>
      <c r="M242" s="228" t="s">
        <v>1</v>
      </c>
      <c r="N242" s="229" t="s">
        <v>41</v>
      </c>
      <c r="O242" s="92"/>
      <c r="P242" s="230">
        <f>O242*H242</f>
        <v>0</v>
      </c>
      <c r="Q242" s="230">
        <v>0</v>
      </c>
      <c r="R242" s="230">
        <f>Q242*H242</f>
        <v>0</v>
      </c>
      <c r="S242" s="230">
        <v>0</v>
      </c>
      <c r="T242" s="231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2" t="s">
        <v>135</v>
      </c>
      <c r="AT242" s="232" t="s">
        <v>131</v>
      </c>
      <c r="AU242" s="232" t="s">
        <v>84</v>
      </c>
      <c r="AY242" s="18" t="s">
        <v>128</v>
      </c>
      <c r="BE242" s="233">
        <f>IF(N242="základní",J242,0)</f>
        <v>0</v>
      </c>
      <c r="BF242" s="233">
        <f>IF(N242="snížená",J242,0)</f>
        <v>0</v>
      </c>
      <c r="BG242" s="233">
        <f>IF(N242="zákl. přenesená",J242,0)</f>
        <v>0</v>
      </c>
      <c r="BH242" s="233">
        <f>IF(N242="sníž. přenesená",J242,0)</f>
        <v>0</v>
      </c>
      <c r="BI242" s="233">
        <f>IF(N242="nulová",J242,0)</f>
        <v>0</v>
      </c>
      <c r="BJ242" s="18" t="s">
        <v>84</v>
      </c>
      <c r="BK242" s="233">
        <f>ROUND(I242*H242,2)</f>
        <v>0</v>
      </c>
      <c r="BL242" s="18" t="s">
        <v>135</v>
      </c>
      <c r="BM242" s="232" t="s">
        <v>601</v>
      </c>
    </row>
    <row r="243" s="2" customFormat="1" ht="21.75" customHeight="1">
      <c r="A243" s="39"/>
      <c r="B243" s="40"/>
      <c r="C243" s="220" t="s">
        <v>432</v>
      </c>
      <c r="D243" s="220" t="s">
        <v>131</v>
      </c>
      <c r="E243" s="221" t="s">
        <v>1776</v>
      </c>
      <c r="F243" s="222" t="s">
        <v>1777</v>
      </c>
      <c r="G243" s="223" t="s">
        <v>449</v>
      </c>
      <c r="H243" s="224">
        <v>34</v>
      </c>
      <c r="I243" s="225"/>
      <c r="J243" s="226">
        <f>ROUND(I243*H243,2)</f>
        <v>0</v>
      </c>
      <c r="K243" s="227"/>
      <c r="L243" s="45"/>
      <c r="M243" s="228" t="s">
        <v>1</v>
      </c>
      <c r="N243" s="229" t="s">
        <v>41</v>
      </c>
      <c r="O243" s="92"/>
      <c r="P243" s="230">
        <f>O243*H243</f>
        <v>0</v>
      </c>
      <c r="Q243" s="230">
        <v>0</v>
      </c>
      <c r="R243" s="230">
        <f>Q243*H243</f>
        <v>0</v>
      </c>
      <c r="S243" s="230">
        <v>0</v>
      </c>
      <c r="T243" s="231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2" t="s">
        <v>135</v>
      </c>
      <c r="AT243" s="232" t="s">
        <v>131</v>
      </c>
      <c r="AU243" s="232" t="s">
        <v>84</v>
      </c>
      <c r="AY243" s="18" t="s">
        <v>128</v>
      </c>
      <c r="BE243" s="233">
        <f>IF(N243="základní",J243,0)</f>
        <v>0</v>
      </c>
      <c r="BF243" s="233">
        <f>IF(N243="snížená",J243,0)</f>
        <v>0</v>
      </c>
      <c r="BG243" s="233">
        <f>IF(N243="zákl. přenesená",J243,0)</f>
        <v>0</v>
      </c>
      <c r="BH243" s="233">
        <f>IF(N243="sníž. přenesená",J243,0)</f>
        <v>0</v>
      </c>
      <c r="BI243" s="233">
        <f>IF(N243="nulová",J243,0)</f>
        <v>0</v>
      </c>
      <c r="BJ243" s="18" t="s">
        <v>84</v>
      </c>
      <c r="BK243" s="233">
        <f>ROUND(I243*H243,2)</f>
        <v>0</v>
      </c>
      <c r="BL243" s="18" t="s">
        <v>135</v>
      </c>
      <c r="BM243" s="232" t="s">
        <v>613</v>
      </c>
    </row>
    <row r="244" s="12" customFormat="1" ht="25.92" customHeight="1">
      <c r="A244" s="12"/>
      <c r="B244" s="204"/>
      <c r="C244" s="205"/>
      <c r="D244" s="206" t="s">
        <v>75</v>
      </c>
      <c r="E244" s="207" t="s">
        <v>86</v>
      </c>
      <c r="F244" s="207" t="s">
        <v>1778</v>
      </c>
      <c r="G244" s="205"/>
      <c r="H244" s="205"/>
      <c r="I244" s="208"/>
      <c r="J244" s="209">
        <f>BK244</f>
        <v>0</v>
      </c>
      <c r="K244" s="205"/>
      <c r="L244" s="210"/>
      <c r="M244" s="211"/>
      <c r="N244" s="212"/>
      <c r="O244" s="212"/>
      <c r="P244" s="213">
        <f>SUM(P245:P259)</f>
        <v>0</v>
      </c>
      <c r="Q244" s="212"/>
      <c r="R244" s="213">
        <f>SUM(R245:R259)</f>
        <v>0</v>
      </c>
      <c r="S244" s="212"/>
      <c r="T244" s="214">
        <f>SUM(T245:T259)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15" t="s">
        <v>84</v>
      </c>
      <c r="AT244" s="216" t="s">
        <v>75</v>
      </c>
      <c r="AU244" s="216" t="s">
        <v>76</v>
      </c>
      <c r="AY244" s="215" t="s">
        <v>128</v>
      </c>
      <c r="BK244" s="217">
        <f>SUM(BK245:BK259)</f>
        <v>0</v>
      </c>
    </row>
    <row r="245" s="2" customFormat="1" ht="16.5" customHeight="1">
      <c r="A245" s="39"/>
      <c r="B245" s="40"/>
      <c r="C245" s="220" t="s">
        <v>437</v>
      </c>
      <c r="D245" s="220" t="s">
        <v>131</v>
      </c>
      <c r="E245" s="221" t="s">
        <v>1779</v>
      </c>
      <c r="F245" s="222" t="s">
        <v>1780</v>
      </c>
      <c r="G245" s="223" t="s">
        <v>249</v>
      </c>
      <c r="H245" s="224">
        <v>6.6079999999999997</v>
      </c>
      <c r="I245" s="225"/>
      <c r="J245" s="226">
        <f>ROUND(I245*H245,2)</f>
        <v>0</v>
      </c>
      <c r="K245" s="227"/>
      <c r="L245" s="45"/>
      <c r="M245" s="228" t="s">
        <v>1</v>
      </c>
      <c r="N245" s="229" t="s">
        <v>41</v>
      </c>
      <c r="O245" s="92"/>
      <c r="P245" s="230">
        <f>O245*H245</f>
        <v>0</v>
      </c>
      <c r="Q245" s="230">
        <v>0</v>
      </c>
      <c r="R245" s="230">
        <f>Q245*H245</f>
        <v>0</v>
      </c>
      <c r="S245" s="230">
        <v>0</v>
      </c>
      <c r="T245" s="231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2" t="s">
        <v>135</v>
      </c>
      <c r="AT245" s="232" t="s">
        <v>131</v>
      </c>
      <c r="AU245" s="232" t="s">
        <v>84</v>
      </c>
      <c r="AY245" s="18" t="s">
        <v>128</v>
      </c>
      <c r="BE245" s="233">
        <f>IF(N245="základní",J245,0)</f>
        <v>0</v>
      </c>
      <c r="BF245" s="233">
        <f>IF(N245="snížená",J245,0)</f>
        <v>0</v>
      </c>
      <c r="BG245" s="233">
        <f>IF(N245="zákl. přenesená",J245,0)</f>
        <v>0</v>
      </c>
      <c r="BH245" s="233">
        <f>IF(N245="sníž. přenesená",J245,0)</f>
        <v>0</v>
      </c>
      <c r="BI245" s="233">
        <f>IF(N245="nulová",J245,0)</f>
        <v>0</v>
      </c>
      <c r="BJ245" s="18" t="s">
        <v>84</v>
      </c>
      <c r="BK245" s="233">
        <f>ROUND(I245*H245,2)</f>
        <v>0</v>
      </c>
      <c r="BL245" s="18" t="s">
        <v>135</v>
      </c>
      <c r="BM245" s="232" t="s">
        <v>624</v>
      </c>
    </row>
    <row r="246" s="14" customFormat="1">
      <c r="A246" s="14"/>
      <c r="B246" s="245"/>
      <c r="C246" s="246"/>
      <c r="D246" s="236" t="s">
        <v>137</v>
      </c>
      <c r="E246" s="247" t="s">
        <v>1</v>
      </c>
      <c r="F246" s="248" t="s">
        <v>1781</v>
      </c>
      <c r="G246" s="246"/>
      <c r="H246" s="249">
        <v>6.6079999999999997</v>
      </c>
      <c r="I246" s="250"/>
      <c r="J246" s="246"/>
      <c r="K246" s="246"/>
      <c r="L246" s="251"/>
      <c r="M246" s="252"/>
      <c r="N246" s="253"/>
      <c r="O246" s="253"/>
      <c r="P246" s="253"/>
      <c r="Q246" s="253"/>
      <c r="R246" s="253"/>
      <c r="S246" s="253"/>
      <c r="T246" s="25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5" t="s">
        <v>137</v>
      </c>
      <c r="AU246" s="255" t="s">
        <v>84</v>
      </c>
      <c r="AV246" s="14" t="s">
        <v>86</v>
      </c>
      <c r="AW246" s="14" t="s">
        <v>32</v>
      </c>
      <c r="AX246" s="14" t="s">
        <v>76</v>
      </c>
      <c r="AY246" s="255" t="s">
        <v>128</v>
      </c>
    </row>
    <row r="247" s="15" customFormat="1">
      <c r="A247" s="15"/>
      <c r="B247" s="256"/>
      <c r="C247" s="257"/>
      <c r="D247" s="236" t="s">
        <v>137</v>
      </c>
      <c r="E247" s="258" t="s">
        <v>1</v>
      </c>
      <c r="F247" s="259" t="s">
        <v>140</v>
      </c>
      <c r="G247" s="257"/>
      <c r="H247" s="260">
        <v>6.6079999999999997</v>
      </c>
      <c r="I247" s="261"/>
      <c r="J247" s="257"/>
      <c r="K247" s="257"/>
      <c r="L247" s="262"/>
      <c r="M247" s="263"/>
      <c r="N247" s="264"/>
      <c r="O247" s="264"/>
      <c r="P247" s="264"/>
      <c r="Q247" s="264"/>
      <c r="R247" s="264"/>
      <c r="S247" s="264"/>
      <c r="T247" s="265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66" t="s">
        <v>137</v>
      </c>
      <c r="AU247" s="266" t="s">
        <v>84</v>
      </c>
      <c r="AV247" s="15" t="s">
        <v>135</v>
      </c>
      <c r="AW247" s="15" t="s">
        <v>32</v>
      </c>
      <c r="AX247" s="15" t="s">
        <v>84</v>
      </c>
      <c r="AY247" s="266" t="s">
        <v>128</v>
      </c>
    </row>
    <row r="248" s="2" customFormat="1" ht="16.5" customHeight="1">
      <c r="A248" s="39"/>
      <c r="B248" s="40"/>
      <c r="C248" s="220" t="s">
        <v>441</v>
      </c>
      <c r="D248" s="220" t="s">
        <v>131</v>
      </c>
      <c r="E248" s="221" t="s">
        <v>1782</v>
      </c>
      <c r="F248" s="222" t="s">
        <v>1783</v>
      </c>
      <c r="G248" s="223" t="s">
        <v>249</v>
      </c>
      <c r="H248" s="224">
        <v>9.9109999999999996</v>
      </c>
      <c r="I248" s="225"/>
      <c r="J248" s="226">
        <f>ROUND(I248*H248,2)</f>
        <v>0</v>
      </c>
      <c r="K248" s="227"/>
      <c r="L248" s="45"/>
      <c r="M248" s="228" t="s">
        <v>1</v>
      </c>
      <c r="N248" s="229" t="s">
        <v>41</v>
      </c>
      <c r="O248" s="92"/>
      <c r="P248" s="230">
        <f>O248*H248</f>
        <v>0</v>
      </c>
      <c r="Q248" s="230">
        <v>0</v>
      </c>
      <c r="R248" s="230">
        <f>Q248*H248</f>
        <v>0</v>
      </c>
      <c r="S248" s="230">
        <v>0</v>
      </c>
      <c r="T248" s="231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2" t="s">
        <v>135</v>
      </c>
      <c r="AT248" s="232" t="s">
        <v>131</v>
      </c>
      <c r="AU248" s="232" t="s">
        <v>84</v>
      </c>
      <c r="AY248" s="18" t="s">
        <v>128</v>
      </c>
      <c r="BE248" s="233">
        <f>IF(N248="základní",J248,0)</f>
        <v>0</v>
      </c>
      <c r="BF248" s="233">
        <f>IF(N248="snížená",J248,0)</f>
        <v>0</v>
      </c>
      <c r="BG248" s="233">
        <f>IF(N248="zákl. přenesená",J248,0)</f>
        <v>0</v>
      </c>
      <c r="BH248" s="233">
        <f>IF(N248="sníž. přenesená",J248,0)</f>
        <v>0</v>
      </c>
      <c r="BI248" s="233">
        <f>IF(N248="nulová",J248,0)</f>
        <v>0</v>
      </c>
      <c r="BJ248" s="18" t="s">
        <v>84</v>
      </c>
      <c r="BK248" s="233">
        <f>ROUND(I248*H248,2)</f>
        <v>0</v>
      </c>
      <c r="BL248" s="18" t="s">
        <v>135</v>
      </c>
      <c r="BM248" s="232" t="s">
        <v>633</v>
      </c>
    </row>
    <row r="249" s="14" customFormat="1">
      <c r="A249" s="14"/>
      <c r="B249" s="245"/>
      <c r="C249" s="246"/>
      <c r="D249" s="236" t="s">
        <v>137</v>
      </c>
      <c r="E249" s="247" t="s">
        <v>1</v>
      </c>
      <c r="F249" s="248" t="s">
        <v>1784</v>
      </c>
      <c r="G249" s="246"/>
      <c r="H249" s="249">
        <v>9.9109999999999996</v>
      </c>
      <c r="I249" s="250"/>
      <c r="J249" s="246"/>
      <c r="K249" s="246"/>
      <c r="L249" s="251"/>
      <c r="M249" s="252"/>
      <c r="N249" s="253"/>
      <c r="O249" s="253"/>
      <c r="P249" s="253"/>
      <c r="Q249" s="253"/>
      <c r="R249" s="253"/>
      <c r="S249" s="253"/>
      <c r="T249" s="25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5" t="s">
        <v>137</v>
      </c>
      <c r="AU249" s="255" t="s">
        <v>84</v>
      </c>
      <c r="AV249" s="14" t="s">
        <v>86</v>
      </c>
      <c r="AW249" s="14" t="s">
        <v>32</v>
      </c>
      <c r="AX249" s="14" t="s">
        <v>76</v>
      </c>
      <c r="AY249" s="255" t="s">
        <v>128</v>
      </c>
    </row>
    <row r="250" s="15" customFormat="1">
      <c r="A250" s="15"/>
      <c r="B250" s="256"/>
      <c r="C250" s="257"/>
      <c r="D250" s="236" t="s">
        <v>137</v>
      </c>
      <c r="E250" s="258" t="s">
        <v>1</v>
      </c>
      <c r="F250" s="259" t="s">
        <v>140</v>
      </c>
      <c r="G250" s="257"/>
      <c r="H250" s="260">
        <v>9.9109999999999996</v>
      </c>
      <c r="I250" s="261"/>
      <c r="J250" s="257"/>
      <c r="K250" s="257"/>
      <c r="L250" s="262"/>
      <c r="M250" s="263"/>
      <c r="N250" s="264"/>
      <c r="O250" s="264"/>
      <c r="P250" s="264"/>
      <c r="Q250" s="264"/>
      <c r="R250" s="264"/>
      <c r="S250" s="264"/>
      <c r="T250" s="265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66" t="s">
        <v>137</v>
      </c>
      <c r="AU250" s="266" t="s">
        <v>84</v>
      </c>
      <c r="AV250" s="15" t="s">
        <v>135</v>
      </c>
      <c r="AW250" s="15" t="s">
        <v>32</v>
      </c>
      <c r="AX250" s="15" t="s">
        <v>84</v>
      </c>
      <c r="AY250" s="266" t="s">
        <v>128</v>
      </c>
    </row>
    <row r="251" s="2" customFormat="1" ht="24.15" customHeight="1">
      <c r="A251" s="39"/>
      <c r="B251" s="40"/>
      <c r="C251" s="220" t="s">
        <v>446</v>
      </c>
      <c r="D251" s="220" t="s">
        <v>131</v>
      </c>
      <c r="E251" s="221" t="s">
        <v>1785</v>
      </c>
      <c r="F251" s="222" t="s">
        <v>1786</v>
      </c>
      <c r="G251" s="223" t="s">
        <v>449</v>
      </c>
      <c r="H251" s="224">
        <v>440.5</v>
      </c>
      <c r="I251" s="225"/>
      <c r="J251" s="226">
        <f>ROUND(I251*H251,2)</f>
        <v>0</v>
      </c>
      <c r="K251" s="227"/>
      <c r="L251" s="45"/>
      <c r="M251" s="228" t="s">
        <v>1</v>
      </c>
      <c r="N251" s="229" t="s">
        <v>41</v>
      </c>
      <c r="O251" s="92"/>
      <c r="P251" s="230">
        <f>O251*H251</f>
        <v>0</v>
      </c>
      <c r="Q251" s="230">
        <v>0</v>
      </c>
      <c r="R251" s="230">
        <f>Q251*H251</f>
        <v>0</v>
      </c>
      <c r="S251" s="230">
        <v>0</v>
      </c>
      <c r="T251" s="231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2" t="s">
        <v>135</v>
      </c>
      <c r="AT251" s="232" t="s">
        <v>131</v>
      </c>
      <c r="AU251" s="232" t="s">
        <v>84</v>
      </c>
      <c r="AY251" s="18" t="s">
        <v>128</v>
      </c>
      <c r="BE251" s="233">
        <f>IF(N251="základní",J251,0)</f>
        <v>0</v>
      </c>
      <c r="BF251" s="233">
        <f>IF(N251="snížená",J251,0)</f>
        <v>0</v>
      </c>
      <c r="BG251" s="233">
        <f>IF(N251="zákl. přenesená",J251,0)</f>
        <v>0</v>
      </c>
      <c r="BH251" s="233">
        <f>IF(N251="sníž. přenesená",J251,0)</f>
        <v>0</v>
      </c>
      <c r="BI251" s="233">
        <f>IF(N251="nulová",J251,0)</f>
        <v>0</v>
      </c>
      <c r="BJ251" s="18" t="s">
        <v>84</v>
      </c>
      <c r="BK251" s="233">
        <f>ROUND(I251*H251,2)</f>
        <v>0</v>
      </c>
      <c r="BL251" s="18" t="s">
        <v>135</v>
      </c>
      <c r="BM251" s="232" t="s">
        <v>157</v>
      </c>
    </row>
    <row r="252" s="2" customFormat="1" ht="21.75" customHeight="1">
      <c r="A252" s="39"/>
      <c r="B252" s="40"/>
      <c r="C252" s="220" t="s">
        <v>452</v>
      </c>
      <c r="D252" s="220" t="s">
        <v>131</v>
      </c>
      <c r="E252" s="221" t="s">
        <v>1787</v>
      </c>
      <c r="F252" s="222" t="s">
        <v>1788</v>
      </c>
      <c r="G252" s="223" t="s">
        <v>249</v>
      </c>
      <c r="H252" s="224">
        <v>5.8559999999999999</v>
      </c>
      <c r="I252" s="225"/>
      <c r="J252" s="226">
        <f>ROUND(I252*H252,2)</f>
        <v>0</v>
      </c>
      <c r="K252" s="227"/>
      <c r="L252" s="45"/>
      <c r="M252" s="228" t="s">
        <v>1</v>
      </c>
      <c r="N252" s="229" t="s">
        <v>41</v>
      </c>
      <c r="O252" s="92"/>
      <c r="P252" s="230">
        <f>O252*H252</f>
        <v>0</v>
      </c>
      <c r="Q252" s="230">
        <v>0</v>
      </c>
      <c r="R252" s="230">
        <f>Q252*H252</f>
        <v>0</v>
      </c>
      <c r="S252" s="230">
        <v>0</v>
      </c>
      <c r="T252" s="231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2" t="s">
        <v>135</v>
      </c>
      <c r="AT252" s="232" t="s">
        <v>131</v>
      </c>
      <c r="AU252" s="232" t="s">
        <v>84</v>
      </c>
      <c r="AY252" s="18" t="s">
        <v>128</v>
      </c>
      <c r="BE252" s="233">
        <f>IF(N252="základní",J252,0)</f>
        <v>0</v>
      </c>
      <c r="BF252" s="233">
        <f>IF(N252="snížená",J252,0)</f>
        <v>0</v>
      </c>
      <c r="BG252" s="233">
        <f>IF(N252="zákl. přenesená",J252,0)</f>
        <v>0</v>
      </c>
      <c r="BH252" s="233">
        <f>IF(N252="sníž. přenesená",J252,0)</f>
        <v>0</v>
      </c>
      <c r="BI252" s="233">
        <f>IF(N252="nulová",J252,0)</f>
        <v>0</v>
      </c>
      <c r="BJ252" s="18" t="s">
        <v>84</v>
      </c>
      <c r="BK252" s="233">
        <f>ROUND(I252*H252,2)</f>
        <v>0</v>
      </c>
      <c r="BL252" s="18" t="s">
        <v>135</v>
      </c>
      <c r="BM252" s="232" t="s">
        <v>654</v>
      </c>
    </row>
    <row r="253" s="13" customFormat="1">
      <c r="A253" s="13"/>
      <c r="B253" s="234"/>
      <c r="C253" s="235"/>
      <c r="D253" s="236" t="s">
        <v>137</v>
      </c>
      <c r="E253" s="237" t="s">
        <v>1</v>
      </c>
      <c r="F253" s="238" t="s">
        <v>1702</v>
      </c>
      <c r="G253" s="235"/>
      <c r="H253" s="237" t="s">
        <v>1</v>
      </c>
      <c r="I253" s="239"/>
      <c r="J253" s="235"/>
      <c r="K253" s="235"/>
      <c r="L253" s="240"/>
      <c r="M253" s="241"/>
      <c r="N253" s="242"/>
      <c r="O253" s="242"/>
      <c r="P253" s="242"/>
      <c r="Q253" s="242"/>
      <c r="R253" s="242"/>
      <c r="S253" s="242"/>
      <c r="T253" s="24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4" t="s">
        <v>137</v>
      </c>
      <c r="AU253" s="244" t="s">
        <v>84</v>
      </c>
      <c r="AV253" s="13" t="s">
        <v>84</v>
      </c>
      <c r="AW253" s="13" t="s">
        <v>32</v>
      </c>
      <c r="AX253" s="13" t="s">
        <v>76</v>
      </c>
      <c r="AY253" s="244" t="s">
        <v>128</v>
      </c>
    </row>
    <row r="254" s="14" customFormat="1">
      <c r="A254" s="14"/>
      <c r="B254" s="245"/>
      <c r="C254" s="246"/>
      <c r="D254" s="236" t="s">
        <v>137</v>
      </c>
      <c r="E254" s="247" t="s">
        <v>1</v>
      </c>
      <c r="F254" s="248" t="s">
        <v>1789</v>
      </c>
      <c r="G254" s="246"/>
      <c r="H254" s="249">
        <v>4.6849999999999996</v>
      </c>
      <c r="I254" s="250"/>
      <c r="J254" s="246"/>
      <c r="K254" s="246"/>
      <c r="L254" s="251"/>
      <c r="M254" s="252"/>
      <c r="N254" s="253"/>
      <c r="O254" s="253"/>
      <c r="P254" s="253"/>
      <c r="Q254" s="253"/>
      <c r="R254" s="253"/>
      <c r="S254" s="253"/>
      <c r="T254" s="25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5" t="s">
        <v>137</v>
      </c>
      <c r="AU254" s="255" t="s">
        <v>84</v>
      </c>
      <c r="AV254" s="14" t="s">
        <v>86</v>
      </c>
      <c r="AW254" s="14" t="s">
        <v>32</v>
      </c>
      <c r="AX254" s="14" t="s">
        <v>76</v>
      </c>
      <c r="AY254" s="255" t="s">
        <v>128</v>
      </c>
    </row>
    <row r="255" s="14" customFormat="1">
      <c r="A255" s="14"/>
      <c r="B255" s="245"/>
      <c r="C255" s="246"/>
      <c r="D255" s="236" t="s">
        <v>137</v>
      </c>
      <c r="E255" s="247" t="s">
        <v>1</v>
      </c>
      <c r="F255" s="248" t="s">
        <v>1790</v>
      </c>
      <c r="G255" s="246"/>
      <c r="H255" s="249">
        <v>1.171</v>
      </c>
      <c r="I255" s="250"/>
      <c r="J255" s="246"/>
      <c r="K255" s="246"/>
      <c r="L255" s="251"/>
      <c r="M255" s="252"/>
      <c r="N255" s="253"/>
      <c r="O255" s="253"/>
      <c r="P255" s="253"/>
      <c r="Q255" s="253"/>
      <c r="R255" s="253"/>
      <c r="S255" s="253"/>
      <c r="T255" s="25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5" t="s">
        <v>137</v>
      </c>
      <c r="AU255" s="255" t="s">
        <v>84</v>
      </c>
      <c r="AV255" s="14" t="s">
        <v>86</v>
      </c>
      <c r="AW255" s="14" t="s">
        <v>32</v>
      </c>
      <c r="AX255" s="14" t="s">
        <v>76</v>
      </c>
      <c r="AY255" s="255" t="s">
        <v>128</v>
      </c>
    </row>
    <row r="256" s="15" customFormat="1">
      <c r="A256" s="15"/>
      <c r="B256" s="256"/>
      <c r="C256" s="257"/>
      <c r="D256" s="236" t="s">
        <v>137</v>
      </c>
      <c r="E256" s="258" t="s">
        <v>1</v>
      </c>
      <c r="F256" s="259" t="s">
        <v>140</v>
      </c>
      <c r="G256" s="257"/>
      <c r="H256" s="260">
        <v>5.8559999999999999</v>
      </c>
      <c r="I256" s="261"/>
      <c r="J256" s="257"/>
      <c r="K256" s="257"/>
      <c r="L256" s="262"/>
      <c r="M256" s="263"/>
      <c r="N256" s="264"/>
      <c r="O256" s="264"/>
      <c r="P256" s="264"/>
      <c r="Q256" s="264"/>
      <c r="R256" s="264"/>
      <c r="S256" s="264"/>
      <c r="T256" s="265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66" t="s">
        <v>137</v>
      </c>
      <c r="AU256" s="266" t="s">
        <v>84</v>
      </c>
      <c r="AV256" s="15" t="s">
        <v>135</v>
      </c>
      <c r="AW256" s="15" t="s">
        <v>32</v>
      </c>
      <c r="AX256" s="15" t="s">
        <v>84</v>
      </c>
      <c r="AY256" s="266" t="s">
        <v>128</v>
      </c>
    </row>
    <row r="257" s="2" customFormat="1" ht="44.25" customHeight="1">
      <c r="A257" s="39"/>
      <c r="B257" s="40"/>
      <c r="C257" s="270" t="s">
        <v>458</v>
      </c>
      <c r="D257" s="270" t="s">
        <v>279</v>
      </c>
      <c r="E257" s="271" t="s">
        <v>1791</v>
      </c>
      <c r="F257" s="272" t="s">
        <v>1792</v>
      </c>
      <c r="G257" s="273" t="s">
        <v>449</v>
      </c>
      <c r="H257" s="274">
        <v>447.108</v>
      </c>
      <c r="I257" s="275"/>
      <c r="J257" s="276">
        <f>ROUND(I257*H257,2)</f>
        <v>0</v>
      </c>
      <c r="K257" s="277"/>
      <c r="L257" s="278"/>
      <c r="M257" s="279" t="s">
        <v>1</v>
      </c>
      <c r="N257" s="280" t="s">
        <v>41</v>
      </c>
      <c r="O257" s="92"/>
      <c r="P257" s="230">
        <f>O257*H257</f>
        <v>0</v>
      </c>
      <c r="Q257" s="230">
        <v>0</v>
      </c>
      <c r="R257" s="230">
        <f>Q257*H257</f>
        <v>0</v>
      </c>
      <c r="S257" s="230">
        <v>0</v>
      </c>
      <c r="T257" s="231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2" t="s">
        <v>175</v>
      </c>
      <c r="AT257" s="232" t="s">
        <v>279</v>
      </c>
      <c r="AU257" s="232" t="s">
        <v>84</v>
      </c>
      <c r="AY257" s="18" t="s">
        <v>128</v>
      </c>
      <c r="BE257" s="233">
        <f>IF(N257="základní",J257,0)</f>
        <v>0</v>
      </c>
      <c r="BF257" s="233">
        <f>IF(N257="snížená",J257,0)</f>
        <v>0</v>
      </c>
      <c r="BG257" s="233">
        <f>IF(N257="zákl. přenesená",J257,0)</f>
        <v>0</v>
      </c>
      <c r="BH257" s="233">
        <f>IF(N257="sníž. přenesená",J257,0)</f>
        <v>0</v>
      </c>
      <c r="BI257" s="233">
        <f>IF(N257="nulová",J257,0)</f>
        <v>0</v>
      </c>
      <c r="BJ257" s="18" t="s">
        <v>84</v>
      </c>
      <c r="BK257" s="233">
        <f>ROUND(I257*H257,2)</f>
        <v>0</v>
      </c>
      <c r="BL257" s="18" t="s">
        <v>135</v>
      </c>
      <c r="BM257" s="232" t="s">
        <v>663</v>
      </c>
    </row>
    <row r="258" s="14" customFormat="1">
      <c r="A258" s="14"/>
      <c r="B258" s="245"/>
      <c r="C258" s="246"/>
      <c r="D258" s="236" t="s">
        <v>137</v>
      </c>
      <c r="E258" s="247" t="s">
        <v>1</v>
      </c>
      <c r="F258" s="248" t="s">
        <v>1793</v>
      </c>
      <c r="G258" s="246"/>
      <c r="H258" s="249">
        <v>447.108</v>
      </c>
      <c r="I258" s="250"/>
      <c r="J258" s="246"/>
      <c r="K258" s="246"/>
      <c r="L258" s="251"/>
      <c r="M258" s="252"/>
      <c r="N258" s="253"/>
      <c r="O258" s="253"/>
      <c r="P258" s="253"/>
      <c r="Q258" s="253"/>
      <c r="R258" s="253"/>
      <c r="S258" s="253"/>
      <c r="T258" s="25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5" t="s">
        <v>137</v>
      </c>
      <c r="AU258" s="255" t="s">
        <v>84</v>
      </c>
      <c r="AV258" s="14" t="s">
        <v>86</v>
      </c>
      <c r="AW258" s="14" t="s">
        <v>32</v>
      </c>
      <c r="AX258" s="14" t="s">
        <v>76</v>
      </c>
      <c r="AY258" s="255" t="s">
        <v>128</v>
      </c>
    </row>
    <row r="259" s="15" customFormat="1">
      <c r="A259" s="15"/>
      <c r="B259" s="256"/>
      <c r="C259" s="257"/>
      <c r="D259" s="236" t="s">
        <v>137</v>
      </c>
      <c r="E259" s="258" t="s">
        <v>1</v>
      </c>
      <c r="F259" s="259" t="s">
        <v>140</v>
      </c>
      <c r="G259" s="257"/>
      <c r="H259" s="260">
        <v>447.108</v>
      </c>
      <c r="I259" s="261"/>
      <c r="J259" s="257"/>
      <c r="K259" s="257"/>
      <c r="L259" s="262"/>
      <c r="M259" s="263"/>
      <c r="N259" s="264"/>
      <c r="O259" s="264"/>
      <c r="P259" s="264"/>
      <c r="Q259" s="264"/>
      <c r="R259" s="264"/>
      <c r="S259" s="264"/>
      <c r="T259" s="265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66" t="s">
        <v>137</v>
      </c>
      <c r="AU259" s="266" t="s">
        <v>84</v>
      </c>
      <c r="AV259" s="15" t="s">
        <v>135</v>
      </c>
      <c r="AW259" s="15" t="s">
        <v>32</v>
      </c>
      <c r="AX259" s="15" t="s">
        <v>84</v>
      </c>
      <c r="AY259" s="266" t="s">
        <v>128</v>
      </c>
    </row>
    <row r="260" s="12" customFormat="1" ht="25.92" customHeight="1">
      <c r="A260" s="12"/>
      <c r="B260" s="204"/>
      <c r="C260" s="205"/>
      <c r="D260" s="206" t="s">
        <v>75</v>
      </c>
      <c r="E260" s="207" t="s">
        <v>473</v>
      </c>
      <c r="F260" s="207" t="s">
        <v>1794</v>
      </c>
      <c r="G260" s="205"/>
      <c r="H260" s="205"/>
      <c r="I260" s="208"/>
      <c r="J260" s="209">
        <f>BK260</f>
        <v>0</v>
      </c>
      <c r="K260" s="205"/>
      <c r="L260" s="210"/>
      <c r="M260" s="211"/>
      <c r="N260" s="212"/>
      <c r="O260" s="212"/>
      <c r="P260" s="213">
        <f>SUM(P261:P288)</f>
        <v>0</v>
      </c>
      <c r="Q260" s="212"/>
      <c r="R260" s="213">
        <f>SUM(R261:R288)</f>
        <v>0</v>
      </c>
      <c r="S260" s="212"/>
      <c r="T260" s="214">
        <f>SUM(T261:T288)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15" t="s">
        <v>84</v>
      </c>
      <c r="AT260" s="216" t="s">
        <v>75</v>
      </c>
      <c r="AU260" s="216" t="s">
        <v>76</v>
      </c>
      <c r="AY260" s="215" t="s">
        <v>128</v>
      </c>
      <c r="BK260" s="217">
        <f>SUM(BK261:BK288)</f>
        <v>0</v>
      </c>
    </row>
    <row r="261" s="2" customFormat="1" ht="24.15" customHeight="1">
      <c r="A261" s="39"/>
      <c r="B261" s="40"/>
      <c r="C261" s="220" t="s">
        <v>464</v>
      </c>
      <c r="D261" s="220" t="s">
        <v>131</v>
      </c>
      <c r="E261" s="221" t="s">
        <v>1795</v>
      </c>
      <c r="F261" s="222" t="s">
        <v>1796</v>
      </c>
      <c r="G261" s="223" t="s">
        <v>249</v>
      </c>
      <c r="H261" s="224">
        <v>66.075000000000003</v>
      </c>
      <c r="I261" s="225"/>
      <c r="J261" s="226">
        <f>ROUND(I261*H261,2)</f>
        <v>0</v>
      </c>
      <c r="K261" s="227"/>
      <c r="L261" s="45"/>
      <c r="M261" s="228" t="s">
        <v>1</v>
      </c>
      <c r="N261" s="229" t="s">
        <v>41</v>
      </c>
      <c r="O261" s="92"/>
      <c r="P261" s="230">
        <f>O261*H261</f>
        <v>0</v>
      </c>
      <c r="Q261" s="230">
        <v>0</v>
      </c>
      <c r="R261" s="230">
        <f>Q261*H261</f>
        <v>0</v>
      </c>
      <c r="S261" s="230">
        <v>0</v>
      </c>
      <c r="T261" s="231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2" t="s">
        <v>135</v>
      </c>
      <c r="AT261" s="232" t="s">
        <v>131</v>
      </c>
      <c r="AU261" s="232" t="s">
        <v>84</v>
      </c>
      <c r="AY261" s="18" t="s">
        <v>128</v>
      </c>
      <c r="BE261" s="233">
        <f>IF(N261="základní",J261,0)</f>
        <v>0</v>
      </c>
      <c r="BF261" s="233">
        <f>IF(N261="snížená",J261,0)</f>
        <v>0</v>
      </c>
      <c r="BG261" s="233">
        <f>IF(N261="zákl. přenesená",J261,0)</f>
        <v>0</v>
      </c>
      <c r="BH261" s="233">
        <f>IF(N261="sníž. přenesená",J261,0)</f>
        <v>0</v>
      </c>
      <c r="BI261" s="233">
        <f>IF(N261="nulová",J261,0)</f>
        <v>0</v>
      </c>
      <c r="BJ261" s="18" t="s">
        <v>84</v>
      </c>
      <c r="BK261" s="233">
        <f>ROUND(I261*H261,2)</f>
        <v>0</v>
      </c>
      <c r="BL261" s="18" t="s">
        <v>135</v>
      </c>
      <c r="BM261" s="232" t="s">
        <v>673</v>
      </c>
    </row>
    <row r="262" s="13" customFormat="1">
      <c r="A262" s="13"/>
      <c r="B262" s="234"/>
      <c r="C262" s="235"/>
      <c r="D262" s="236" t="s">
        <v>137</v>
      </c>
      <c r="E262" s="237" t="s">
        <v>1</v>
      </c>
      <c r="F262" s="238" t="s">
        <v>1676</v>
      </c>
      <c r="G262" s="235"/>
      <c r="H262" s="237" t="s">
        <v>1</v>
      </c>
      <c r="I262" s="239"/>
      <c r="J262" s="235"/>
      <c r="K262" s="235"/>
      <c r="L262" s="240"/>
      <c r="M262" s="241"/>
      <c r="N262" s="242"/>
      <c r="O262" s="242"/>
      <c r="P262" s="242"/>
      <c r="Q262" s="242"/>
      <c r="R262" s="242"/>
      <c r="S262" s="242"/>
      <c r="T262" s="24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4" t="s">
        <v>137</v>
      </c>
      <c r="AU262" s="244" t="s">
        <v>84</v>
      </c>
      <c r="AV262" s="13" t="s">
        <v>84</v>
      </c>
      <c r="AW262" s="13" t="s">
        <v>32</v>
      </c>
      <c r="AX262" s="13" t="s">
        <v>76</v>
      </c>
      <c r="AY262" s="244" t="s">
        <v>128</v>
      </c>
    </row>
    <row r="263" s="14" customFormat="1">
      <c r="A263" s="14"/>
      <c r="B263" s="245"/>
      <c r="C263" s="246"/>
      <c r="D263" s="236" t="s">
        <v>137</v>
      </c>
      <c r="E263" s="247" t="s">
        <v>1</v>
      </c>
      <c r="F263" s="248" t="s">
        <v>1797</v>
      </c>
      <c r="G263" s="246"/>
      <c r="H263" s="249">
        <v>40.170000000000002</v>
      </c>
      <c r="I263" s="250"/>
      <c r="J263" s="246"/>
      <c r="K263" s="246"/>
      <c r="L263" s="251"/>
      <c r="M263" s="252"/>
      <c r="N263" s="253"/>
      <c r="O263" s="253"/>
      <c r="P263" s="253"/>
      <c r="Q263" s="253"/>
      <c r="R263" s="253"/>
      <c r="S263" s="253"/>
      <c r="T263" s="254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5" t="s">
        <v>137</v>
      </c>
      <c r="AU263" s="255" t="s">
        <v>84</v>
      </c>
      <c r="AV263" s="14" t="s">
        <v>86</v>
      </c>
      <c r="AW263" s="14" t="s">
        <v>32</v>
      </c>
      <c r="AX263" s="14" t="s">
        <v>76</v>
      </c>
      <c r="AY263" s="255" t="s">
        <v>128</v>
      </c>
    </row>
    <row r="264" s="13" customFormat="1">
      <c r="A264" s="13"/>
      <c r="B264" s="234"/>
      <c r="C264" s="235"/>
      <c r="D264" s="236" t="s">
        <v>137</v>
      </c>
      <c r="E264" s="237" t="s">
        <v>1</v>
      </c>
      <c r="F264" s="238" t="s">
        <v>1706</v>
      </c>
      <c r="G264" s="235"/>
      <c r="H264" s="237" t="s">
        <v>1</v>
      </c>
      <c r="I264" s="239"/>
      <c r="J264" s="235"/>
      <c r="K264" s="235"/>
      <c r="L264" s="240"/>
      <c r="M264" s="241"/>
      <c r="N264" s="242"/>
      <c r="O264" s="242"/>
      <c r="P264" s="242"/>
      <c r="Q264" s="242"/>
      <c r="R264" s="242"/>
      <c r="S264" s="242"/>
      <c r="T264" s="24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4" t="s">
        <v>137</v>
      </c>
      <c r="AU264" s="244" t="s">
        <v>84</v>
      </c>
      <c r="AV264" s="13" t="s">
        <v>84</v>
      </c>
      <c r="AW264" s="13" t="s">
        <v>32</v>
      </c>
      <c r="AX264" s="13" t="s">
        <v>76</v>
      </c>
      <c r="AY264" s="244" t="s">
        <v>128</v>
      </c>
    </row>
    <row r="265" s="14" customFormat="1">
      <c r="A265" s="14"/>
      <c r="B265" s="245"/>
      <c r="C265" s="246"/>
      <c r="D265" s="236" t="s">
        <v>137</v>
      </c>
      <c r="E265" s="247" t="s">
        <v>1</v>
      </c>
      <c r="F265" s="248" t="s">
        <v>1798</v>
      </c>
      <c r="G265" s="246"/>
      <c r="H265" s="249">
        <v>11.955</v>
      </c>
      <c r="I265" s="250"/>
      <c r="J265" s="246"/>
      <c r="K265" s="246"/>
      <c r="L265" s="251"/>
      <c r="M265" s="252"/>
      <c r="N265" s="253"/>
      <c r="O265" s="253"/>
      <c r="P265" s="253"/>
      <c r="Q265" s="253"/>
      <c r="R265" s="253"/>
      <c r="S265" s="253"/>
      <c r="T265" s="254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5" t="s">
        <v>137</v>
      </c>
      <c r="AU265" s="255" t="s">
        <v>84</v>
      </c>
      <c r="AV265" s="14" t="s">
        <v>86</v>
      </c>
      <c r="AW265" s="14" t="s">
        <v>32</v>
      </c>
      <c r="AX265" s="14" t="s">
        <v>76</v>
      </c>
      <c r="AY265" s="255" t="s">
        <v>128</v>
      </c>
    </row>
    <row r="266" s="13" customFormat="1">
      <c r="A266" s="13"/>
      <c r="B266" s="234"/>
      <c r="C266" s="235"/>
      <c r="D266" s="236" t="s">
        <v>137</v>
      </c>
      <c r="E266" s="237" t="s">
        <v>1</v>
      </c>
      <c r="F266" s="238" t="s">
        <v>1709</v>
      </c>
      <c r="G266" s="235"/>
      <c r="H266" s="237" t="s">
        <v>1</v>
      </c>
      <c r="I266" s="239"/>
      <c r="J266" s="235"/>
      <c r="K266" s="235"/>
      <c r="L266" s="240"/>
      <c r="M266" s="241"/>
      <c r="N266" s="242"/>
      <c r="O266" s="242"/>
      <c r="P266" s="242"/>
      <c r="Q266" s="242"/>
      <c r="R266" s="242"/>
      <c r="S266" s="242"/>
      <c r="T266" s="24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4" t="s">
        <v>137</v>
      </c>
      <c r="AU266" s="244" t="s">
        <v>84</v>
      </c>
      <c r="AV266" s="13" t="s">
        <v>84</v>
      </c>
      <c r="AW266" s="13" t="s">
        <v>32</v>
      </c>
      <c r="AX266" s="13" t="s">
        <v>76</v>
      </c>
      <c r="AY266" s="244" t="s">
        <v>128</v>
      </c>
    </row>
    <row r="267" s="14" customFormat="1">
      <c r="A267" s="14"/>
      <c r="B267" s="245"/>
      <c r="C267" s="246"/>
      <c r="D267" s="236" t="s">
        <v>137</v>
      </c>
      <c r="E267" s="247" t="s">
        <v>1</v>
      </c>
      <c r="F267" s="248" t="s">
        <v>1799</v>
      </c>
      <c r="G267" s="246"/>
      <c r="H267" s="249">
        <v>13.949999999999999</v>
      </c>
      <c r="I267" s="250"/>
      <c r="J267" s="246"/>
      <c r="K267" s="246"/>
      <c r="L267" s="251"/>
      <c r="M267" s="252"/>
      <c r="N267" s="253"/>
      <c r="O267" s="253"/>
      <c r="P267" s="253"/>
      <c r="Q267" s="253"/>
      <c r="R267" s="253"/>
      <c r="S267" s="253"/>
      <c r="T267" s="254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5" t="s">
        <v>137</v>
      </c>
      <c r="AU267" s="255" t="s">
        <v>84</v>
      </c>
      <c r="AV267" s="14" t="s">
        <v>86</v>
      </c>
      <c r="AW267" s="14" t="s">
        <v>32</v>
      </c>
      <c r="AX267" s="14" t="s">
        <v>76</v>
      </c>
      <c r="AY267" s="255" t="s">
        <v>128</v>
      </c>
    </row>
    <row r="268" s="15" customFormat="1">
      <c r="A268" s="15"/>
      <c r="B268" s="256"/>
      <c r="C268" s="257"/>
      <c r="D268" s="236" t="s">
        <v>137</v>
      </c>
      <c r="E268" s="258" t="s">
        <v>1</v>
      </c>
      <c r="F268" s="259" t="s">
        <v>140</v>
      </c>
      <c r="G268" s="257"/>
      <c r="H268" s="260">
        <v>66.075000000000003</v>
      </c>
      <c r="I268" s="261"/>
      <c r="J268" s="257"/>
      <c r="K268" s="257"/>
      <c r="L268" s="262"/>
      <c r="M268" s="263"/>
      <c r="N268" s="264"/>
      <c r="O268" s="264"/>
      <c r="P268" s="264"/>
      <c r="Q268" s="264"/>
      <c r="R268" s="264"/>
      <c r="S268" s="264"/>
      <c r="T268" s="265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66" t="s">
        <v>137</v>
      </c>
      <c r="AU268" s="266" t="s">
        <v>84</v>
      </c>
      <c r="AV268" s="15" t="s">
        <v>135</v>
      </c>
      <c r="AW268" s="15" t="s">
        <v>32</v>
      </c>
      <c r="AX268" s="15" t="s">
        <v>84</v>
      </c>
      <c r="AY268" s="266" t="s">
        <v>128</v>
      </c>
    </row>
    <row r="269" s="2" customFormat="1" ht="33" customHeight="1">
      <c r="A269" s="39"/>
      <c r="B269" s="40"/>
      <c r="C269" s="220" t="s">
        <v>469</v>
      </c>
      <c r="D269" s="220" t="s">
        <v>131</v>
      </c>
      <c r="E269" s="221" t="s">
        <v>1800</v>
      </c>
      <c r="F269" s="222" t="s">
        <v>1801</v>
      </c>
      <c r="G269" s="223" t="s">
        <v>367</v>
      </c>
      <c r="H269" s="224">
        <v>21</v>
      </c>
      <c r="I269" s="225"/>
      <c r="J269" s="226">
        <f>ROUND(I269*H269,2)</f>
        <v>0</v>
      </c>
      <c r="K269" s="227"/>
      <c r="L269" s="45"/>
      <c r="M269" s="228" t="s">
        <v>1</v>
      </c>
      <c r="N269" s="229" t="s">
        <v>41</v>
      </c>
      <c r="O269" s="92"/>
      <c r="P269" s="230">
        <f>O269*H269</f>
        <v>0</v>
      </c>
      <c r="Q269" s="230">
        <v>0</v>
      </c>
      <c r="R269" s="230">
        <f>Q269*H269</f>
        <v>0</v>
      </c>
      <c r="S269" s="230">
        <v>0</v>
      </c>
      <c r="T269" s="231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2" t="s">
        <v>135</v>
      </c>
      <c r="AT269" s="232" t="s">
        <v>131</v>
      </c>
      <c r="AU269" s="232" t="s">
        <v>84</v>
      </c>
      <c r="AY269" s="18" t="s">
        <v>128</v>
      </c>
      <c r="BE269" s="233">
        <f>IF(N269="základní",J269,0)</f>
        <v>0</v>
      </c>
      <c r="BF269" s="233">
        <f>IF(N269="snížená",J269,0)</f>
        <v>0</v>
      </c>
      <c r="BG269" s="233">
        <f>IF(N269="zákl. přenesená",J269,0)</f>
        <v>0</v>
      </c>
      <c r="BH269" s="233">
        <f>IF(N269="sníž. přenesená",J269,0)</f>
        <v>0</v>
      </c>
      <c r="BI269" s="233">
        <f>IF(N269="nulová",J269,0)</f>
        <v>0</v>
      </c>
      <c r="BJ269" s="18" t="s">
        <v>84</v>
      </c>
      <c r="BK269" s="233">
        <f>ROUND(I269*H269,2)</f>
        <v>0</v>
      </c>
      <c r="BL269" s="18" t="s">
        <v>135</v>
      </c>
      <c r="BM269" s="232" t="s">
        <v>687</v>
      </c>
    </row>
    <row r="270" s="14" customFormat="1">
      <c r="A270" s="14"/>
      <c r="B270" s="245"/>
      <c r="C270" s="246"/>
      <c r="D270" s="236" t="s">
        <v>137</v>
      </c>
      <c r="E270" s="247" t="s">
        <v>1</v>
      </c>
      <c r="F270" s="248" t="s">
        <v>1802</v>
      </c>
      <c r="G270" s="246"/>
      <c r="H270" s="249">
        <v>17</v>
      </c>
      <c r="I270" s="250"/>
      <c r="J270" s="246"/>
      <c r="K270" s="246"/>
      <c r="L270" s="251"/>
      <c r="M270" s="252"/>
      <c r="N270" s="253"/>
      <c r="O270" s="253"/>
      <c r="P270" s="253"/>
      <c r="Q270" s="253"/>
      <c r="R270" s="253"/>
      <c r="S270" s="253"/>
      <c r="T270" s="25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5" t="s">
        <v>137</v>
      </c>
      <c r="AU270" s="255" t="s">
        <v>84</v>
      </c>
      <c r="AV270" s="14" t="s">
        <v>86</v>
      </c>
      <c r="AW270" s="14" t="s">
        <v>32</v>
      </c>
      <c r="AX270" s="14" t="s">
        <v>76</v>
      </c>
      <c r="AY270" s="255" t="s">
        <v>128</v>
      </c>
    </row>
    <row r="271" s="14" customFormat="1">
      <c r="A271" s="14"/>
      <c r="B271" s="245"/>
      <c r="C271" s="246"/>
      <c r="D271" s="236" t="s">
        <v>137</v>
      </c>
      <c r="E271" s="247" t="s">
        <v>1</v>
      </c>
      <c r="F271" s="248" t="s">
        <v>1803</v>
      </c>
      <c r="G271" s="246"/>
      <c r="H271" s="249">
        <v>4</v>
      </c>
      <c r="I271" s="250"/>
      <c r="J271" s="246"/>
      <c r="K271" s="246"/>
      <c r="L271" s="251"/>
      <c r="M271" s="252"/>
      <c r="N271" s="253"/>
      <c r="O271" s="253"/>
      <c r="P271" s="253"/>
      <c r="Q271" s="253"/>
      <c r="R271" s="253"/>
      <c r="S271" s="253"/>
      <c r="T271" s="25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5" t="s">
        <v>137</v>
      </c>
      <c r="AU271" s="255" t="s">
        <v>84</v>
      </c>
      <c r="AV271" s="14" t="s">
        <v>86</v>
      </c>
      <c r="AW271" s="14" t="s">
        <v>32</v>
      </c>
      <c r="AX271" s="14" t="s">
        <v>76</v>
      </c>
      <c r="AY271" s="255" t="s">
        <v>128</v>
      </c>
    </row>
    <row r="272" s="15" customFormat="1">
      <c r="A272" s="15"/>
      <c r="B272" s="256"/>
      <c r="C272" s="257"/>
      <c r="D272" s="236" t="s">
        <v>137</v>
      </c>
      <c r="E272" s="258" t="s">
        <v>1</v>
      </c>
      <c r="F272" s="259" t="s">
        <v>140</v>
      </c>
      <c r="G272" s="257"/>
      <c r="H272" s="260">
        <v>21</v>
      </c>
      <c r="I272" s="261"/>
      <c r="J272" s="257"/>
      <c r="K272" s="257"/>
      <c r="L272" s="262"/>
      <c r="M272" s="263"/>
      <c r="N272" s="264"/>
      <c r="O272" s="264"/>
      <c r="P272" s="264"/>
      <c r="Q272" s="264"/>
      <c r="R272" s="264"/>
      <c r="S272" s="264"/>
      <c r="T272" s="265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66" t="s">
        <v>137</v>
      </c>
      <c r="AU272" s="266" t="s">
        <v>84</v>
      </c>
      <c r="AV272" s="15" t="s">
        <v>135</v>
      </c>
      <c r="AW272" s="15" t="s">
        <v>32</v>
      </c>
      <c r="AX272" s="15" t="s">
        <v>84</v>
      </c>
      <c r="AY272" s="266" t="s">
        <v>128</v>
      </c>
    </row>
    <row r="273" s="2" customFormat="1" ht="33" customHeight="1">
      <c r="A273" s="39"/>
      <c r="B273" s="40"/>
      <c r="C273" s="220" t="s">
        <v>473</v>
      </c>
      <c r="D273" s="220" t="s">
        <v>131</v>
      </c>
      <c r="E273" s="221" t="s">
        <v>1804</v>
      </c>
      <c r="F273" s="222" t="s">
        <v>1805</v>
      </c>
      <c r="G273" s="223" t="s">
        <v>367</v>
      </c>
      <c r="H273" s="224">
        <v>2</v>
      </c>
      <c r="I273" s="225"/>
      <c r="J273" s="226">
        <f>ROUND(I273*H273,2)</f>
        <v>0</v>
      </c>
      <c r="K273" s="227"/>
      <c r="L273" s="45"/>
      <c r="M273" s="228" t="s">
        <v>1</v>
      </c>
      <c r="N273" s="229" t="s">
        <v>41</v>
      </c>
      <c r="O273" s="92"/>
      <c r="P273" s="230">
        <f>O273*H273</f>
        <v>0</v>
      </c>
      <c r="Q273" s="230">
        <v>0</v>
      </c>
      <c r="R273" s="230">
        <f>Q273*H273</f>
        <v>0</v>
      </c>
      <c r="S273" s="230">
        <v>0</v>
      </c>
      <c r="T273" s="231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2" t="s">
        <v>135</v>
      </c>
      <c r="AT273" s="232" t="s">
        <v>131</v>
      </c>
      <c r="AU273" s="232" t="s">
        <v>84</v>
      </c>
      <c r="AY273" s="18" t="s">
        <v>128</v>
      </c>
      <c r="BE273" s="233">
        <f>IF(N273="základní",J273,0)</f>
        <v>0</v>
      </c>
      <c r="BF273" s="233">
        <f>IF(N273="snížená",J273,0)</f>
        <v>0</v>
      </c>
      <c r="BG273" s="233">
        <f>IF(N273="zákl. přenesená",J273,0)</f>
        <v>0</v>
      </c>
      <c r="BH273" s="233">
        <f>IF(N273="sníž. přenesená",J273,0)</f>
        <v>0</v>
      </c>
      <c r="BI273" s="233">
        <f>IF(N273="nulová",J273,0)</f>
        <v>0</v>
      </c>
      <c r="BJ273" s="18" t="s">
        <v>84</v>
      </c>
      <c r="BK273" s="233">
        <f>ROUND(I273*H273,2)</f>
        <v>0</v>
      </c>
      <c r="BL273" s="18" t="s">
        <v>135</v>
      </c>
      <c r="BM273" s="232" t="s">
        <v>698</v>
      </c>
    </row>
    <row r="274" s="2" customFormat="1" ht="37.8" customHeight="1">
      <c r="A274" s="39"/>
      <c r="B274" s="40"/>
      <c r="C274" s="220" t="s">
        <v>477</v>
      </c>
      <c r="D274" s="220" t="s">
        <v>131</v>
      </c>
      <c r="E274" s="221" t="s">
        <v>1806</v>
      </c>
      <c r="F274" s="222" t="s">
        <v>1807</v>
      </c>
      <c r="G274" s="223" t="s">
        <v>249</v>
      </c>
      <c r="H274" s="224">
        <v>8.4510000000000005</v>
      </c>
      <c r="I274" s="225"/>
      <c r="J274" s="226">
        <f>ROUND(I274*H274,2)</f>
        <v>0</v>
      </c>
      <c r="K274" s="227"/>
      <c r="L274" s="45"/>
      <c r="M274" s="228" t="s">
        <v>1</v>
      </c>
      <c r="N274" s="229" t="s">
        <v>41</v>
      </c>
      <c r="O274" s="92"/>
      <c r="P274" s="230">
        <f>O274*H274</f>
        <v>0</v>
      </c>
      <c r="Q274" s="230">
        <v>0</v>
      </c>
      <c r="R274" s="230">
        <f>Q274*H274</f>
        <v>0</v>
      </c>
      <c r="S274" s="230">
        <v>0</v>
      </c>
      <c r="T274" s="231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2" t="s">
        <v>135</v>
      </c>
      <c r="AT274" s="232" t="s">
        <v>131</v>
      </c>
      <c r="AU274" s="232" t="s">
        <v>84</v>
      </c>
      <c r="AY274" s="18" t="s">
        <v>128</v>
      </c>
      <c r="BE274" s="233">
        <f>IF(N274="základní",J274,0)</f>
        <v>0</v>
      </c>
      <c r="BF274" s="233">
        <f>IF(N274="snížená",J274,0)</f>
        <v>0</v>
      </c>
      <c r="BG274" s="233">
        <f>IF(N274="zákl. přenesená",J274,0)</f>
        <v>0</v>
      </c>
      <c r="BH274" s="233">
        <f>IF(N274="sníž. přenesená",J274,0)</f>
        <v>0</v>
      </c>
      <c r="BI274" s="233">
        <f>IF(N274="nulová",J274,0)</f>
        <v>0</v>
      </c>
      <c r="BJ274" s="18" t="s">
        <v>84</v>
      </c>
      <c r="BK274" s="233">
        <f>ROUND(I274*H274,2)</f>
        <v>0</v>
      </c>
      <c r="BL274" s="18" t="s">
        <v>135</v>
      </c>
      <c r="BM274" s="232" t="s">
        <v>710</v>
      </c>
    </row>
    <row r="275" s="13" customFormat="1">
      <c r="A275" s="13"/>
      <c r="B275" s="234"/>
      <c r="C275" s="235"/>
      <c r="D275" s="236" t="s">
        <v>137</v>
      </c>
      <c r="E275" s="237" t="s">
        <v>1</v>
      </c>
      <c r="F275" s="238" t="s">
        <v>1700</v>
      </c>
      <c r="G275" s="235"/>
      <c r="H275" s="237" t="s">
        <v>1</v>
      </c>
      <c r="I275" s="239"/>
      <c r="J275" s="235"/>
      <c r="K275" s="235"/>
      <c r="L275" s="240"/>
      <c r="M275" s="241"/>
      <c r="N275" s="242"/>
      <c r="O275" s="242"/>
      <c r="P275" s="242"/>
      <c r="Q275" s="242"/>
      <c r="R275" s="242"/>
      <c r="S275" s="242"/>
      <c r="T275" s="24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4" t="s">
        <v>137</v>
      </c>
      <c r="AU275" s="244" t="s">
        <v>84</v>
      </c>
      <c r="AV275" s="13" t="s">
        <v>84</v>
      </c>
      <c r="AW275" s="13" t="s">
        <v>32</v>
      </c>
      <c r="AX275" s="13" t="s">
        <v>76</v>
      </c>
      <c r="AY275" s="244" t="s">
        <v>128</v>
      </c>
    </row>
    <row r="276" s="14" customFormat="1">
      <c r="A276" s="14"/>
      <c r="B276" s="245"/>
      <c r="C276" s="246"/>
      <c r="D276" s="236" t="s">
        <v>137</v>
      </c>
      <c r="E276" s="247" t="s">
        <v>1</v>
      </c>
      <c r="F276" s="248" t="s">
        <v>1808</v>
      </c>
      <c r="G276" s="246"/>
      <c r="H276" s="249">
        <v>3.1499999999999999</v>
      </c>
      <c r="I276" s="250"/>
      <c r="J276" s="246"/>
      <c r="K276" s="246"/>
      <c r="L276" s="251"/>
      <c r="M276" s="252"/>
      <c r="N276" s="253"/>
      <c r="O276" s="253"/>
      <c r="P276" s="253"/>
      <c r="Q276" s="253"/>
      <c r="R276" s="253"/>
      <c r="S276" s="253"/>
      <c r="T276" s="254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5" t="s">
        <v>137</v>
      </c>
      <c r="AU276" s="255" t="s">
        <v>84</v>
      </c>
      <c r="AV276" s="14" t="s">
        <v>86</v>
      </c>
      <c r="AW276" s="14" t="s">
        <v>32</v>
      </c>
      <c r="AX276" s="14" t="s">
        <v>76</v>
      </c>
      <c r="AY276" s="255" t="s">
        <v>128</v>
      </c>
    </row>
    <row r="277" s="13" customFormat="1">
      <c r="A277" s="13"/>
      <c r="B277" s="234"/>
      <c r="C277" s="235"/>
      <c r="D277" s="236" t="s">
        <v>137</v>
      </c>
      <c r="E277" s="237" t="s">
        <v>1</v>
      </c>
      <c r="F277" s="238" t="s">
        <v>1702</v>
      </c>
      <c r="G277" s="235"/>
      <c r="H277" s="237" t="s">
        <v>1</v>
      </c>
      <c r="I277" s="239"/>
      <c r="J277" s="235"/>
      <c r="K277" s="235"/>
      <c r="L277" s="240"/>
      <c r="M277" s="241"/>
      <c r="N277" s="242"/>
      <c r="O277" s="242"/>
      <c r="P277" s="242"/>
      <c r="Q277" s="242"/>
      <c r="R277" s="242"/>
      <c r="S277" s="242"/>
      <c r="T277" s="24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4" t="s">
        <v>137</v>
      </c>
      <c r="AU277" s="244" t="s">
        <v>84</v>
      </c>
      <c r="AV277" s="13" t="s">
        <v>84</v>
      </c>
      <c r="AW277" s="13" t="s">
        <v>32</v>
      </c>
      <c r="AX277" s="13" t="s">
        <v>76</v>
      </c>
      <c r="AY277" s="244" t="s">
        <v>128</v>
      </c>
    </row>
    <row r="278" s="14" customFormat="1">
      <c r="A278" s="14"/>
      <c r="B278" s="245"/>
      <c r="C278" s="246"/>
      <c r="D278" s="236" t="s">
        <v>137</v>
      </c>
      <c r="E278" s="247" t="s">
        <v>1</v>
      </c>
      <c r="F278" s="248" t="s">
        <v>1809</v>
      </c>
      <c r="G278" s="246"/>
      <c r="H278" s="249">
        <v>5.3010000000000002</v>
      </c>
      <c r="I278" s="250"/>
      <c r="J278" s="246"/>
      <c r="K278" s="246"/>
      <c r="L278" s="251"/>
      <c r="M278" s="252"/>
      <c r="N278" s="253"/>
      <c r="O278" s="253"/>
      <c r="P278" s="253"/>
      <c r="Q278" s="253"/>
      <c r="R278" s="253"/>
      <c r="S278" s="253"/>
      <c r="T278" s="254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5" t="s">
        <v>137</v>
      </c>
      <c r="AU278" s="255" t="s">
        <v>84</v>
      </c>
      <c r="AV278" s="14" t="s">
        <v>86</v>
      </c>
      <c r="AW278" s="14" t="s">
        <v>32</v>
      </c>
      <c r="AX278" s="14" t="s">
        <v>76</v>
      </c>
      <c r="AY278" s="255" t="s">
        <v>128</v>
      </c>
    </row>
    <row r="279" s="15" customFormat="1">
      <c r="A279" s="15"/>
      <c r="B279" s="256"/>
      <c r="C279" s="257"/>
      <c r="D279" s="236" t="s">
        <v>137</v>
      </c>
      <c r="E279" s="258" t="s">
        <v>1</v>
      </c>
      <c r="F279" s="259" t="s">
        <v>140</v>
      </c>
      <c r="G279" s="257"/>
      <c r="H279" s="260">
        <v>8.4510000000000005</v>
      </c>
      <c r="I279" s="261"/>
      <c r="J279" s="257"/>
      <c r="K279" s="257"/>
      <c r="L279" s="262"/>
      <c r="M279" s="263"/>
      <c r="N279" s="264"/>
      <c r="O279" s="264"/>
      <c r="P279" s="264"/>
      <c r="Q279" s="264"/>
      <c r="R279" s="264"/>
      <c r="S279" s="264"/>
      <c r="T279" s="265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66" t="s">
        <v>137</v>
      </c>
      <c r="AU279" s="266" t="s">
        <v>84</v>
      </c>
      <c r="AV279" s="15" t="s">
        <v>135</v>
      </c>
      <c r="AW279" s="15" t="s">
        <v>32</v>
      </c>
      <c r="AX279" s="15" t="s">
        <v>84</v>
      </c>
      <c r="AY279" s="266" t="s">
        <v>128</v>
      </c>
    </row>
    <row r="280" s="2" customFormat="1" ht="37.8" customHeight="1">
      <c r="A280" s="39"/>
      <c r="B280" s="40"/>
      <c r="C280" s="220" t="s">
        <v>482</v>
      </c>
      <c r="D280" s="220" t="s">
        <v>131</v>
      </c>
      <c r="E280" s="221" t="s">
        <v>1810</v>
      </c>
      <c r="F280" s="222" t="s">
        <v>1811</v>
      </c>
      <c r="G280" s="223" t="s">
        <v>367</v>
      </c>
      <c r="H280" s="224">
        <v>14</v>
      </c>
      <c r="I280" s="225"/>
      <c r="J280" s="226">
        <f>ROUND(I280*H280,2)</f>
        <v>0</v>
      </c>
      <c r="K280" s="227"/>
      <c r="L280" s="45"/>
      <c r="M280" s="228" t="s">
        <v>1</v>
      </c>
      <c r="N280" s="229" t="s">
        <v>41</v>
      </c>
      <c r="O280" s="92"/>
      <c r="P280" s="230">
        <f>O280*H280</f>
        <v>0</v>
      </c>
      <c r="Q280" s="230">
        <v>0</v>
      </c>
      <c r="R280" s="230">
        <f>Q280*H280</f>
        <v>0</v>
      </c>
      <c r="S280" s="230">
        <v>0</v>
      </c>
      <c r="T280" s="231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2" t="s">
        <v>135</v>
      </c>
      <c r="AT280" s="232" t="s">
        <v>131</v>
      </c>
      <c r="AU280" s="232" t="s">
        <v>84</v>
      </c>
      <c r="AY280" s="18" t="s">
        <v>128</v>
      </c>
      <c r="BE280" s="233">
        <f>IF(N280="základní",J280,0)</f>
        <v>0</v>
      </c>
      <c r="BF280" s="233">
        <f>IF(N280="snížená",J280,0)</f>
        <v>0</v>
      </c>
      <c r="BG280" s="233">
        <f>IF(N280="zákl. přenesená",J280,0)</f>
        <v>0</v>
      </c>
      <c r="BH280" s="233">
        <f>IF(N280="sníž. přenesená",J280,0)</f>
        <v>0</v>
      </c>
      <c r="BI280" s="233">
        <f>IF(N280="nulová",J280,0)</f>
        <v>0</v>
      </c>
      <c r="BJ280" s="18" t="s">
        <v>84</v>
      </c>
      <c r="BK280" s="233">
        <f>ROUND(I280*H280,2)</f>
        <v>0</v>
      </c>
      <c r="BL280" s="18" t="s">
        <v>135</v>
      </c>
      <c r="BM280" s="232" t="s">
        <v>719</v>
      </c>
    </row>
    <row r="281" s="2" customFormat="1" ht="33" customHeight="1">
      <c r="A281" s="39"/>
      <c r="B281" s="40"/>
      <c r="C281" s="270" t="s">
        <v>486</v>
      </c>
      <c r="D281" s="270" t="s">
        <v>279</v>
      </c>
      <c r="E281" s="271" t="s">
        <v>1812</v>
      </c>
      <c r="F281" s="272" t="s">
        <v>1813</v>
      </c>
      <c r="G281" s="273" t="s">
        <v>367</v>
      </c>
      <c r="H281" s="274">
        <v>2.02</v>
      </c>
      <c r="I281" s="275"/>
      <c r="J281" s="276">
        <f>ROUND(I281*H281,2)</f>
        <v>0</v>
      </c>
      <c r="K281" s="277"/>
      <c r="L281" s="278"/>
      <c r="M281" s="279" t="s">
        <v>1</v>
      </c>
      <c r="N281" s="280" t="s">
        <v>41</v>
      </c>
      <c r="O281" s="92"/>
      <c r="P281" s="230">
        <f>O281*H281</f>
        <v>0</v>
      </c>
      <c r="Q281" s="230">
        <v>0</v>
      </c>
      <c r="R281" s="230">
        <f>Q281*H281</f>
        <v>0</v>
      </c>
      <c r="S281" s="230">
        <v>0</v>
      </c>
      <c r="T281" s="231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2" t="s">
        <v>175</v>
      </c>
      <c r="AT281" s="232" t="s">
        <v>279</v>
      </c>
      <c r="AU281" s="232" t="s">
        <v>84</v>
      </c>
      <c r="AY281" s="18" t="s">
        <v>128</v>
      </c>
      <c r="BE281" s="233">
        <f>IF(N281="základní",J281,0)</f>
        <v>0</v>
      </c>
      <c r="BF281" s="233">
        <f>IF(N281="snížená",J281,0)</f>
        <v>0</v>
      </c>
      <c r="BG281" s="233">
        <f>IF(N281="zákl. přenesená",J281,0)</f>
        <v>0</v>
      </c>
      <c r="BH281" s="233">
        <f>IF(N281="sníž. přenesená",J281,0)</f>
        <v>0</v>
      </c>
      <c r="BI281" s="233">
        <f>IF(N281="nulová",J281,0)</f>
        <v>0</v>
      </c>
      <c r="BJ281" s="18" t="s">
        <v>84</v>
      </c>
      <c r="BK281" s="233">
        <f>ROUND(I281*H281,2)</f>
        <v>0</v>
      </c>
      <c r="BL281" s="18" t="s">
        <v>135</v>
      </c>
      <c r="BM281" s="232" t="s">
        <v>736</v>
      </c>
    </row>
    <row r="282" s="2" customFormat="1" ht="33" customHeight="1">
      <c r="A282" s="39"/>
      <c r="B282" s="40"/>
      <c r="C282" s="270" t="s">
        <v>490</v>
      </c>
      <c r="D282" s="270" t="s">
        <v>279</v>
      </c>
      <c r="E282" s="271" t="s">
        <v>1814</v>
      </c>
      <c r="F282" s="272" t="s">
        <v>1815</v>
      </c>
      <c r="G282" s="273" t="s">
        <v>367</v>
      </c>
      <c r="H282" s="274">
        <v>4.04</v>
      </c>
      <c r="I282" s="275"/>
      <c r="J282" s="276">
        <f>ROUND(I282*H282,2)</f>
        <v>0</v>
      </c>
      <c r="K282" s="277"/>
      <c r="L282" s="278"/>
      <c r="M282" s="279" t="s">
        <v>1</v>
      </c>
      <c r="N282" s="280" t="s">
        <v>41</v>
      </c>
      <c r="O282" s="92"/>
      <c r="P282" s="230">
        <f>O282*H282</f>
        <v>0</v>
      </c>
      <c r="Q282" s="230">
        <v>0</v>
      </c>
      <c r="R282" s="230">
        <f>Q282*H282</f>
        <v>0</v>
      </c>
      <c r="S282" s="230">
        <v>0</v>
      </c>
      <c r="T282" s="231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2" t="s">
        <v>175</v>
      </c>
      <c r="AT282" s="232" t="s">
        <v>279</v>
      </c>
      <c r="AU282" s="232" t="s">
        <v>84</v>
      </c>
      <c r="AY282" s="18" t="s">
        <v>128</v>
      </c>
      <c r="BE282" s="233">
        <f>IF(N282="základní",J282,0)</f>
        <v>0</v>
      </c>
      <c r="BF282" s="233">
        <f>IF(N282="snížená",J282,0)</f>
        <v>0</v>
      </c>
      <c r="BG282" s="233">
        <f>IF(N282="zákl. přenesená",J282,0)</f>
        <v>0</v>
      </c>
      <c r="BH282" s="233">
        <f>IF(N282="sníž. přenesená",J282,0)</f>
        <v>0</v>
      </c>
      <c r="BI282" s="233">
        <f>IF(N282="nulová",J282,0)</f>
        <v>0</v>
      </c>
      <c r="BJ282" s="18" t="s">
        <v>84</v>
      </c>
      <c r="BK282" s="233">
        <f>ROUND(I282*H282,2)</f>
        <v>0</v>
      </c>
      <c r="BL282" s="18" t="s">
        <v>135</v>
      </c>
      <c r="BM282" s="232" t="s">
        <v>751</v>
      </c>
    </row>
    <row r="283" s="2" customFormat="1" ht="33" customHeight="1">
      <c r="A283" s="39"/>
      <c r="B283" s="40"/>
      <c r="C283" s="270" t="s">
        <v>436</v>
      </c>
      <c r="D283" s="270" t="s">
        <v>279</v>
      </c>
      <c r="E283" s="271" t="s">
        <v>1816</v>
      </c>
      <c r="F283" s="272" t="s">
        <v>1817</v>
      </c>
      <c r="G283" s="273" t="s">
        <v>367</v>
      </c>
      <c r="H283" s="274">
        <v>5.0499999999999998</v>
      </c>
      <c r="I283" s="275"/>
      <c r="J283" s="276">
        <f>ROUND(I283*H283,2)</f>
        <v>0</v>
      </c>
      <c r="K283" s="277"/>
      <c r="L283" s="278"/>
      <c r="M283" s="279" t="s">
        <v>1</v>
      </c>
      <c r="N283" s="280" t="s">
        <v>41</v>
      </c>
      <c r="O283" s="92"/>
      <c r="P283" s="230">
        <f>O283*H283</f>
        <v>0</v>
      </c>
      <c r="Q283" s="230">
        <v>0</v>
      </c>
      <c r="R283" s="230">
        <f>Q283*H283</f>
        <v>0</v>
      </c>
      <c r="S283" s="230">
        <v>0</v>
      </c>
      <c r="T283" s="231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2" t="s">
        <v>175</v>
      </c>
      <c r="AT283" s="232" t="s">
        <v>279</v>
      </c>
      <c r="AU283" s="232" t="s">
        <v>84</v>
      </c>
      <c r="AY283" s="18" t="s">
        <v>128</v>
      </c>
      <c r="BE283" s="233">
        <f>IF(N283="základní",J283,0)</f>
        <v>0</v>
      </c>
      <c r="BF283" s="233">
        <f>IF(N283="snížená",J283,0)</f>
        <v>0</v>
      </c>
      <c r="BG283" s="233">
        <f>IF(N283="zákl. přenesená",J283,0)</f>
        <v>0</v>
      </c>
      <c r="BH283" s="233">
        <f>IF(N283="sníž. přenesená",J283,0)</f>
        <v>0</v>
      </c>
      <c r="BI283" s="233">
        <f>IF(N283="nulová",J283,0)</f>
        <v>0</v>
      </c>
      <c r="BJ283" s="18" t="s">
        <v>84</v>
      </c>
      <c r="BK283" s="233">
        <f>ROUND(I283*H283,2)</f>
        <v>0</v>
      </c>
      <c r="BL283" s="18" t="s">
        <v>135</v>
      </c>
      <c r="BM283" s="232" t="s">
        <v>468</v>
      </c>
    </row>
    <row r="284" s="2" customFormat="1" ht="33" customHeight="1">
      <c r="A284" s="39"/>
      <c r="B284" s="40"/>
      <c r="C284" s="270" t="s">
        <v>498</v>
      </c>
      <c r="D284" s="270" t="s">
        <v>279</v>
      </c>
      <c r="E284" s="271" t="s">
        <v>1818</v>
      </c>
      <c r="F284" s="272" t="s">
        <v>1819</v>
      </c>
      <c r="G284" s="273" t="s">
        <v>367</v>
      </c>
      <c r="H284" s="274">
        <v>10.1</v>
      </c>
      <c r="I284" s="275"/>
      <c r="J284" s="276">
        <f>ROUND(I284*H284,2)</f>
        <v>0</v>
      </c>
      <c r="K284" s="277"/>
      <c r="L284" s="278"/>
      <c r="M284" s="279" t="s">
        <v>1</v>
      </c>
      <c r="N284" s="280" t="s">
        <v>41</v>
      </c>
      <c r="O284" s="92"/>
      <c r="P284" s="230">
        <f>O284*H284</f>
        <v>0</v>
      </c>
      <c r="Q284" s="230">
        <v>0</v>
      </c>
      <c r="R284" s="230">
        <f>Q284*H284</f>
        <v>0</v>
      </c>
      <c r="S284" s="230">
        <v>0</v>
      </c>
      <c r="T284" s="231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2" t="s">
        <v>175</v>
      </c>
      <c r="AT284" s="232" t="s">
        <v>279</v>
      </c>
      <c r="AU284" s="232" t="s">
        <v>84</v>
      </c>
      <c r="AY284" s="18" t="s">
        <v>128</v>
      </c>
      <c r="BE284" s="233">
        <f>IF(N284="základní",J284,0)</f>
        <v>0</v>
      </c>
      <c r="BF284" s="233">
        <f>IF(N284="snížená",J284,0)</f>
        <v>0</v>
      </c>
      <c r="BG284" s="233">
        <f>IF(N284="zákl. přenesená",J284,0)</f>
        <v>0</v>
      </c>
      <c r="BH284" s="233">
        <f>IF(N284="sníž. přenesená",J284,0)</f>
        <v>0</v>
      </c>
      <c r="BI284" s="233">
        <f>IF(N284="nulová",J284,0)</f>
        <v>0</v>
      </c>
      <c r="BJ284" s="18" t="s">
        <v>84</v>
      </c>
      <c r="BK284" s="233">
        <f>ROUND(I284*H284,2)</f>
        <v>0</v>
      </c>
      <c r="BL284" s="18" t="s">
        <v>135</v>
      </c>
      <c r="BM284" s="232" t="s">
        <v>767</v>
      </c>
    </row>
    <row r="285" s="14" customFormat="1">
      <c r="A285" s="14"/>
      <c r="B285" s="245"/>
      <c r="C285" s="246"/>
      <c r="D285" s="236" t="s">
        <v>137</v>
      </c>
      <c r="E285" s="247" t="s">
        <v>1</v>
      </c>
      <c r="F285" s="248" t="s">
        <v>1820</v>
      </c>
      <c r="G285" s="246"/>
      <c r="H285" s="249">
        <v>6.0599999999999996</v>
      </c>
      <c r="I285" s="250"/>
      <c r="J285" s="246"/>
      <c r="K285" s="246"/>
      <c r="L285" s="251"/>
      <c r="M285" s="252"/>
      <c r="N285" s="253"/>
      <c r="O285" s="253"/>
      <c r="P285" s="253"/>
      <c r="Q285" s="253"/>
      <c r="R285" s="253"/>
      <c r="S285" s="253"/>
      <c r="T285" s="25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5" t="s">
        <v>137</v>
      </c>
      <c r="AU285" s="255" t="s">
        <v>84</v>
      </c>
      <c r="AV285" s="14" t="s">
        <v>86</v>
      </c>
      <c r="AW285" s="14" t="s">
        <v>32</v>
      </c>
      <c r="AX285" s="14" t="s">
        <v>76</v>
      </c>
      <c r="AY285" s="255" t="s">
        <v>128</v>
      </c>
    </row>
    <row r="286" s="14" customFormat="1">
      <c r="A286" s="14"/>
      <c r="B286" s="245"/>
      <c r="C286" s="246"/>
      <c r="D286" s="236" t="s">
        <v>137</v>
      </c>
      <c r="E286" s="247" t="s">
        <v>1</v>
      </c>
      <c r="F286" s="248" t="s">
        <v>1821</v>
      </c>
      <c r="G286" s="246"/>
      <c r="H286" s="249">
        <v>4.04</v>
      </c>
      <c r="I286" s="250"/>
      <c r="J286" s="246"/>
      <c r="K286" s="246"/>
      <c r="L286" s="251"/>
      <c r="M286" s="252"/>
      <c r="N286" s="253"/>
      <c r="O286" s="253"/>
      <c r="P286" s="253"/>
      <c r="Q286" s="253"/>
      <c r="R286" s="253"/>
      <c r="S286" s="253"/>
      <c r="T286" s="254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5" t="s">
        <v>137</v>
      </c>
      <c r="AU286" s="255" t="s">
        <v>84</v>
      </c>
      <c r="AV286" s="14" t="s">
        <v>86</v>
      </c>
      <c r="AW286" s="14" t="s">
        <v>32</v>
      </c>
      <c r="AX286" s="14" t="s">
        <v>76</v>
      </c>
      <c r="AY286" s="255" t="s">
        <v>128</v>
      </c>
    </row>
    <row r="287" s="15" customFormat="1">
      <c r="A287" s="15"/>
      <c r="B287" s="256"/>
      <c r="C287" s="257"/>
      <c r="D287" s="236" t="s">
        <v>137</v>
      </c>
      <c r="E287" s="258" t="s">
        <v>1</v>
      </c>
      <c r="F287" s="259" t="s">
        <v>140</v>
      </c>
      <c r="G287" s="257"/>
      <c r="H287" s="260">
        <v>10.1</v>
      </c>
      <c r="I287" s="261"/>
      <c r="J287" s="257"/>
      <c r="K287" s="257"/>
      <c r="L287" s="262"/>
      <c r="M287" s="263"/>
      <c r="N287" s="264"/>
      <c r="O287" s="264"/>
      <c r="P287" s="264"/>
      <c r="Q287" s="264"/>
      <c r="R287" s="264"/>
      <c r="S287" s="264"/>
      <c r="T287" s="265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66" t="s">
        <v>137</v>
      </c>
      <c r="AU287" s="266" t="s">
        <v>84</v>
      </c>
      <c r="AV287" s="15" t="s">
        <v>135</v>
      </c>
      <c r="AW287" s="15" t="s">
        <v>32</v>
      </c>
      <c r="AX287" s="15" t="s">
        <v>84</v>
      </c>
      <c r="AY287" s="266" t="s">
        <v>128</v>
      </c>
    </row>
    <row r="288" s="2" customFormat="1" ht="33" customHeight="1">
      <c r="A288" s="39"/>
      <c r="B288" s="40"/>
      <c r="C288" s="270" t="s">
        <v>503</v>
      </c>
      <c r="D288" s="270" t="s">
        <v>279</v>
      </c>
      <c r="E288" s="271" t="s">
        <v>1822</v>
      </c>
      <c r="F288" s="272" t="s">
        <v>1823</v>
      </c>
      <c r="G288" s="273" t="s">
        <v>367</v>
      </c>
      <c r="H288" s="274">
        <v>2.02</v>
      </c>
      <c r="I288" s="275"/>
      <c r="J288" s="276">
        <f>ROUND(I288*H288,2)</f>
        <v>0</v>
      </c>
      <c r="K288" s="277"/>
      <c r="L288" s="278"/>
      <c r="M288" s="279" t="s">
        <v>1</v>
      </c>
      <c r="N288" s="280" t="s">
        <v>41</v>
      </c>
      <c r="O288" s="92"/>
      <c r="P288" s="230">
        <f>O288*H288</f>
        <v>0</v>
      </c>
      <c r="Q288" s="230">
        <v>0</v>
      </c>
      <c r="R288" s="230">
        <f>Q288*H288</f>
        <v>0</v>
      </c>
      <c r="S288" s="230">
        <v>0</v>
      </c>
      <c r="T288" s="231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2" t="s">
        <v>175</v>
      </c>
      <c r="AT288" s="232" t="s">
        <v>279</v>
      </c>
      <c r="AU288" s="232" t="s">
        <v>84</v>
      </c>
      <c r="AY288" s="18" t="s">
        <v>128</v>
      </c>
      <c r="BE288" s="233">
        <f>IF(N288="základní",J288,0)</f>
        <v>0</v>
      </c>
      <c r="BF288" s="233">
        <f>IF(N288="snížená",J288,0)</f>
        <v>0</v>
      </c>
      <c r="BG288" s="233">
        <f>IF(N288="zákl. přenesená",J288,0)</f>
        <v>0</v>
      </c>
      <c r="BH288" s="233">
        <f>IF(N288="sníž. přenesená",J288,0)</f>
        <v>0</v>
      </c>
      <c r="BI288" s="233">
        <f>IF(N288="nulová",J288,0)</f>
        <v>0</v>
      </c>
      <c r="BJ288" s="18" t="s">
        <v>84</v>
      </c>
      <c r="BK288" s="233">
        <f>ROUND(I288*H288,2)</f>
        <v>0</v>
      </c>
      <c r="BL288" s="18" t="s">
        <v>135</v>
      </c>
      <c r="BM288" s="232" t="s">
        <v>652</v>
      </c>
    </row>
    <row r="289" s="12" customFormat="1" ht="25.92" customHeight="1">
      <c r="A289" s="12"/>
      <c r="B289" s="204"/>
      <c r="C289" s="205"/>
      <c r="D289" s="206" t="s">
        <v>75</v>
      </c>
      <c r="E289" s="207" t="s">
        <v>477</v>
      </c>
      <c r="F289" s="207" t="s">
        <v>1824</v>
      </c>
      <c r="G289" s="205"/>
      <c r="H289" s="205"/>
      <c r="I289" s="208"/>
      <c r="J289" s="209">
        <f>BK289</f>
        <v>0</v>
      </c>
      <c r="K289" s="205"/>
      <c r="L289" s="210"/>
      <c r="M289" s="211"/>
      <c r="N289" s="212"/>
      <c r="O289" s="212"/>
      <c r="P289" s="213">
        <f>SUM(P290:P293)</f>
        <v>0</v>
      </c>
      <c r="Q289" s="212"/>
      <c r="R289" s="213">
        <f>SUM(R290:R293)</f>
        <v>0</v>
      </c>
      <c r="S289" s="212"/>
      <c r="T289" s="214">
        <f>SUM(T290:T293)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15" t="s">
        <v>84</v>
      </c>
      <c r="AT289" s="216" t="s">
        <v>75</v>
      </c>
      <c r="AU289" s="216" t="s">
        <v>76</v>
      </c>
      <c r="AY289" s="215" t="s">
        <v>128</v>
      </c>
      <c r="BK289" s="217">
        <f>SUM(BK290:BK293)</f>
        <v>0</v>
      </c>
    </row>
    <row r="290" s="2" customFormat="1" ht="44.25" customHeight="1">
      <c r="A290" s="39"/>
      <c r="B290" s="40"/>
      <c r="C290" s="220" t="s">
        <v>509</v>
      </c>
      <c r="D290" s="220" t="s">
        <v>131</v>
      </c>
      <c r="E290" s="221" t="s">
        <v>1825</v>
      </c>
      <c r="F290" s="222" t="s">
        <v>1826</v>
      </c>
      <c r="G290" s="223" t="s">
        <v>320</v>
      </c>
      <c r="H290" s="224">
        <v>0.5</v>
      </c>
      <c r="I290" s="225"/>
      <c r="J290" s="226">
        <f>ROUND(I290*H290,2)</f>
        <v>0</v>
      </c>
      <c r="K290" s="227"/>
      <c r="L290" s="45"/>
      <c r="M290" s="228" t="s">
        <v>1</v>
      </c>
      <c r="N290" s="229" t="s">
        <v>41</v>
      </c>
      <c r="O290" s="92"/>
      <c r="P290" s="230">
        <f>O290*H290</f>
        <v>0</v>
      </c>
      <c r="Q290" s="230">
        <v>0</v>
      </c>
      <c r="R290" s="230">
        <f>Q290*H290</f>
        <v>0</v>
      </c>
      <c r="S290" s="230">
        <v>0</v>
      </c>
      <c r="T290" s="231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2" t="s">
        <v>135</v>
      </c>
      <c r="AT290" s="232" t="s">
        <v>131</v>
      </c>
      <c r="AU290" s="232" t="s">
        <v>84</v>
      </c>
      <c r="AY290" s="18" t="s">
        <v>128</v>
      </c>
      <c r="BE290" s="233">
        <f>IF(N290="základní",J290,0)</f>
        <v>0</v>
      </c>
      <c r="BF290" s="233">
        <f>IF(N290="snížená",J290,0)</f>
        <v>0</v>
      </c>
      <c r="BG290" s="233">
        <f>IF(N290="zákl. přenesená",J290,0)</f>
        <v>0</v>
      </c>
      <c r="BH290" s="233">
        <f>IF(N290="sníž. přenesená",J290,0)</f>
        <v>0</v>
      </c>
      <c r="BI290" s="233">
        <f>IF(N290="nulová",J290,0)</f>
        <v>0</v>
      </c>
      <c r="BJ290" s="18" t="s">
        <v>84</v>
      </c>
      <c r="BK290" s="233">
        <f>ROUND(I290*H290,2)</f>
        <v>0</v>
      </c>
      <c r="BL290" s="18" t="s">
        <v>135</v>
      </c>
      <c r="BM290" s="232" t="s">
        <v>784</v>
      </c>
    </row>
    <row r="291" s="13" customFormat="1">
      <c r="A291" s="13"/>
      <c r="B291" s="234"/>
      <c r="C291" s="235"/>
      <c r="D291" s="236" t="s">
        <v>137</v>
      </c>
      <c r="E291" s="237" t="s">
        <v>1</v>
      </c>
      <c r="F291" s="238" t="s">
        <v>1680</v>
      </c>
      <c r="G291" s="235"/>
      <c r="H291" s="237" t="s">
        <v>1</v>
      </c>
      <c r="I291" s="239"/>
      <c r="J291" s="235"/>
      <c r="K291" s="235"/>
      <c r="L291" s="240"/>
      <c r="M291" s="241"/>
      <c r="N291" s="242"/>
      <c r="O291" s="242"/>
      <c r="P291" s="242"/>
      <c r="Q291" s="242"/>
      <c r="R291" s="242"/>
      <c r="S291" s="242"/>
      <c r="T291" s="24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4" t="s">
        <v>137</v>
      </c>
      <c r="AU291" s="244" t="s">
        <v>84</v>
      </c>
      <c r="AV291" s="13" t="s">
        <v>84</v>
      </c>
      <c r="AW291" s="13" t="s">
        <v>32</v>
      </c>
      <c r="AX291" s="13" t="s">
        <v>76</v>
      </c>
      <c r="AY291" s="244" t="s">
        <v>128</v>
      </c>
    </row>
    <row r="292" s="14" customFormat="1">
      <c r="A292" s="14"/>
      <c r="B292" s="245"/>
      <c r="C292" s="246"/>
      <c r="D292" s="236" t="s">
        <v>137</v>
      </c>
      <c r="E292" s="247" t="s">
        <v>1</v>
      </c>
      <c r="F292" s="248" t="s">
        <v>1827</v>
      </c>
      <c r="G292" s="246"/>
      <c r="H292" s="249">
        <v>0.5</v>
      </c>
      <c r="I292" s="250"/>
      <c r="J292" s="246"/>
      <c r="K292" s="246"/>
      <c r="L292" s="251"/>
      <c r="M292" s="252"/>
      <c r="N292" s="253"/>
      <c r="O292" s="253"/>
      <c r="P292" s="253"/>
      <c r="Q292" s="253"/>
      <c r="R292" s="253"/>
      <c r="S292" s="253"/>
      <c r="T292" s="254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5" t="s">
        <v>137</v>
      </c>
      <c r="AU292" s="255" t="s">
        <v>84</v>
      </c>
      <c r="AV292" s="14" t="s">
        <v>86</v>
      </c>
      <c r="AW292" s="14" t="s">
        <v>32</v>
      </c>
      <c r="AX292" s="14" t="s">
        <v>76</v>
      </c>
      <c r="AY292" s="255" t="s">
        <v>128</v>
      </c>
    </row>
    <row r="293" s="15" customFormat="1">
      <c r="A293" s="15"/>
      <c r="B293" s="256"/>
      <c r="C293" s="257"/>
      <c r="D293" s="236" t="s">
        <v>137</v>
      </c>
      <c r="E293" s="258" t="s">
        <v>1</v>
      </c>
      <c r="F293" s="259" t="s">
        <v>140</v>
      </c>
      <c r="G293" s="257"/>
      <c r="H293" s="260">
        <v>0.5</v>
      </c>
      <c r="I293" s="261"/>
      <c r="J293" s="257"/>
      <c r="K293" s="257"/>
      <c r="L293" s="262"/>
      <c r="M293" s="263"/>
      <c r="N293" s="264"/>
      <c r="O293" s="264"/>
      <c r="P293" s="264"/>
      <c r="Q293" s="264"/>
      <c r="R293" s="264"/>
      <c r="S293" s="264"/>
      <c r="T293" s="265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66" t="s">
        <v>137</v>
      </c>
      <c r="AU293" s="266" t="s">
        <v>84</v>
      </c>
      <c r="AV293" s="15" t="s">
        <v>135</v>
      </c>
      <c r="AW293" s="15" t="s">
        <v>32</v>
      </c>
      <c r="AX293" s="15" t="s">
        <v>84</v>
      </c>
      <c r="AY293" s="266" t="s">
        <v>128</v>
      </c>
    </row>
    <row r="294" s="12" customFormat="1" ht="25.92" customHeight="1">
      <c r="A294" s="12"/>
      <c r="B294" s="204"/>
      <c r="C294" s="205"/>
      <c r="D294" s="206" t="s">
        <v>75</v>
      </c>
      <c r="E294" s="207" t="s">
        <v>523</v>
      </c>
      <c r="F294" s="207" t="s">
        <v>1828</v>
      </c>
      <c r="G294" s="205"/>
      <c r="H294" s="205"/>
      <c r="I294" s="208"/>
      <c r="J294" s="209">
        <f>BK294</f>
        <v>0</v>
      </c>
      <c r="K294" s="205"/>
      <c r="L294" s="210"/>
      <c r="M294" s="211"/>
      <c r="N294" s="212"/>
      <c r="O294" s="212"/>
      <c r="P294" s="213">
        <f>SUM(P295:P297)</f>
        <v>0</v>
      </c>
      <c r="Q294" s="212"/>
      <c r="R294" s="213">
        <f>SUM(R295:R297)</f>
        <v>0</v>
      </c>
      <c r="S294" s="212"/>
      <c r="T294" s="214">
        <f>SUM(T295:T297)</f>
        <v>0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15" t="s">
        <v>84</v>
      </c>
      <c r="AT294" s="216" t="s">
        <v>75</v>
      </c>
      <c r="AU294" s="216" t="s">
        <v>76</v>
      </c>
      <c r="AY294" s="215" t="s">
        <v>128</v>
      </c>
      <c r="BK294" s="217">
        <f>SUM(BK295:BK297)</f>
        <v>0</v>
      </c>
    </row>
    <row r="295" s="2" customFormat="1" ht="24.15" customHeight="1">
      <c r="A295" s="39"/>
      <c r="B295" s="40"/>
      <c r="C295" s="220" t="s">
        <v>514</v>
      </c>
      <c r="D295" s="220" t="s">
        <v>131</v>
      </c>
      <c r="E295" s="221" t="s">
        <v>1829</v>
      </c>
      <c r="F295" s="222" t="s">
        <v>1830</v>
      </c>
      <c r="G295" s="223" t="s">
        <v>282</v>
      </c>
      <c r="H295" s="224">
        <v>144.56</v>
      </c>
      <c r="I295" s="225"/>
      <c r="J295" s="226">
        <f>ROUND(I295*H295,2)</f>
        <v>0</v>
      </c>
      <c r="K295" s="227"/>
      <c r="L295" s="45"/>
      <c r="M295" s="228" t="s">
        <v>1</v>
      </c>
      <c r="N295" s="229" t="s">
        <v>41</v>
      </c>
      <c r="O295" s="92"/>
      <c r="P295" s="230">
        <f>O295*H295</f>
        <v>0</v>
      </c>
      <c r="Q295" s="230">
        <v>0</v>
      </c>
      <c r="R295" s="230">
        <f>Q295*H295</f>
        <v>0</v>
      </c>
      <c r="S295" s="230">
        <v>0</v>
      </c>
      <c r="T295" s="231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2" t="s">
        <v>135</v>
      </c>
      <c r="AT295" s="232" t="s">
        <v>131</v>
      </c>
      <c r="AU295" s="232" t="s">
        <v>84</v>
      </c>
      <c r="AY295" s="18" t="s">
        <v>128</v>
      </c>
      <c r="BE295" s="233">
        <f>IF(N295="základní",J295,0)</f>
        <v>0</v>
      </c>
      <c r="BF295" s="233">
        <f>IF(N295="snížená",J295,0)</f>
        <v>0</v>
      </c>
      <c r="BG295" s="233">
        <f>IF(N295="zákl. přenesená",J295,0)</f>
        <v>0</v>
      </c>
      <c r="BH295" s="233">
        <f>IF(N295="sníž. přenesená",J295,0)</f>
        <v>0</v>
      </c>
      <c r="BI295" s="233">
        <f>IF(N295="nulová",J295,0)</f>
        <v>0</v>
      </c>
      <c r="BJ295" s="18" t="s">
        <v>84</v>
      </c>
      <c r="BK295" s="233">
        <f>ROUND(I295*H295,2)</f>
        <v>0</v>
      </c>
      <c r="BL295" s="18" t="s">
        <v>135</v>
      </c>
      <c r="BM295" s="232" t="s">
        <v>794</v>
      </c>
    </row>
    <row r="296" s="14" customFormat="1">
      <c r="A296" s="14"/>
      <c r="B296" s="245"/>
      <c r="C296" s="246"/>
      <c r="D296" s="236" t="s">
        <v>137</v>
      </c>
      <c r="E296" s="247" t="s">
        <v>1</v>
      </c>
      <c r="F296" s="248" t="s">
        <v>1831</v>
      </c>
      <c r="G296" s="246"/>
      <c r="H296" s="249">
        <v>144.56</v>
      </c>
      <c r="I296" s="250"/>
      <c r="J296" s="246"/>
      <c r="K296" s="246"/>
      <c r="L296" s="251"/>
      <c r="M296" s="252"/>
      <c r="N296" s="253"/>
      <c r="O296" s="253"/>
      <c r="P296" s="253"/>
      <c r="Q296" s="253"/>
      <c r="R296" s="253"/>
      <c r="S296" s="253"/>
      <c r="T296" s="254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5" t="s">
        <v>137</v>
      </c>
      <c r="AU296" s="255" t="s">
        <v>84</v>
      </c>
      <c r="AV296" s="14" t="s">
        <v>86</v>
      </c>
      <c r="AW296" s="14" t="s">
        <v>32</v>
      </c>
      <c r="AX296" s="14" t="s">
        <v>76</v>
      </c>
      <c r="AY296" s="255" t="s">
        <v>128</v>
      </c>
    </row>
    <row r="297" s="15" customFormat="1">
      <c r="A297" s="15"/>
      <c r="B297" s="256"/>
      <c r="C297" s="257"/>
      <c r="D297" s="236" t="s">
        <v>137</v>
      </c>
      <c r="E297" s="258" t="s">
        <v>1</v>
      </c>
      <c r="F297" s="259" t="s">
        <v>140</v>
      </c>
      <c r="G297" s="257"/>
      <c r="H297" s="260">
        <v>144.56</v>
      </c>
      <c r="I297" s="261"/>
      <c r="J297" s="257"/>
      <c r="K297" s="257"/>
      <c r="L297" s="262"/>
      <c r="M297" s="263"/>
      <c r="N297" s="264"/>
      <c r="O297" s="264"/>
      <c r="P297" s="264"/>
      <c r="Q297" s="264"/>
      <c r="R297" s="264"/>
      <c r="S297" s="264"/>
      <c r="T297" s="265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66" t="s">
        <v>137</v>
      </c>
      <c r="AU297" s="266" t="s">
        <v>84</v>
      </c>
      <c r="AV297" s="15" t="s">
        <v>135</v>
      </c>
      <c r="AW297" s="15" t="s">
        <v>32</v>
      </c>
      <c r="AX297" s="15" t="s">
        <v>84</v>
      </c>
      <c r="AY297" s="266" t="s">
        <v>128</v>
      </c>
    </row>
    <row r="298" s="12" customFormat="1" ht="25.92" customHeight="1">
      <c r="A298" s="12"/>
      <c r="B298" s="204"/>
      <c r="C298" s="205"/>
      <c r="D298" s="206" t="s">
        <v>75</v>
      </c>
      <c r="E298" s="207" t="s">
        <v>252</v>
      </c>
      <c r="F298" s="207" t="s">
        <v>1832</v>
      </c>
      <c r="G298" s="205"/>
      <c r="H298" s="205"/>
      <c r="I298" s="208"/>
      <c r="J298" s="209">
        <f>BK298</f>
        <v>0</v>
      </c>
      <c r="K298" s="205"/>
      <c r="L298" s="210"/>
      <c r="M298" s="211"/>
      <c r="N298" s="212"/>
      <c r="O298" s="212"/>
      <c r="P298" s="213">
        <f>P299</f>
        <v>0</v>
      </c>
      <c r="Q298" s="212"/>
      <c r="R298" s="213">
        <f>R299</f>
        <v>0</v>
      </c>
      <c r="S298" s="212"/>
      <c r="T298" s="214">
        <f>T299</f>
        <v>0</v>
      </c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R298" s="215" t="s">
        <v>84</v>
      </c>
      <c r="AT298" s="216" t="s">
        <v>75</v>
      </c>
      <c r="AU298" s="216" t="s">
        <v>76</v>
      </c>
      <c r="AY298" s="215" t="s">
        <v>128</v>
      </c>
      <c r="BK298" s="217">
        <f>BK299</f>
        <v>0</v>
      </c>
    </row>
    <row r="299" s="2" customFormat="1" ht="33" customHeight="1">
      <c r="A299" s="39"/>
      <c r="B299" s="40"/>
      <c r="C299" s="220" t="s">
        <v>519</v>
      </c>
      <c r="D299" s="220" t="s">
        <v>131</v>
      </c>
      <c r="E299" s="221" t="s">
        <v>1833</v>
      </c>
      <c r="F299" s="222" t="s">
        <v>1834</v>
      </c>
      <c r="G299" s="223" t="s">
        <v>320</v>
      </c>
      <c r="H299" s="224">
        <v>180.69999999999999</v>
      </c>
      <c r="I299" s="225"/>
      <c r="J299" s="226">
        <f>ROUND(I299*H299,2)</f>
        <v>0</v>
      </c>
      <c r="K299" s="227"/>
      <c r="L299" s="45"/>
      <c r="M299" s="228" t="s">
        <v>1</v>
      </c>
      <c r="N299" s="229" t="s">
        <v>41</v>
      </c>
      <c r="O299" s="92"/>
      <c r="P299" s="230">
        <f>O299*H299</f>
        <v>0</v>
      </c>
      <c r="Q299" s="230">
        <v>0</v>
      </c>
      <c r="R299" s="230">
        <f>Q299*H299</f>
        <v>0</v>
      </c>
      <c r="S299" s="230">
        <v>0</v>
      </c>
      <c r="T299" s="231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2" t="s">
        <v>135</v>
      </c>
      <c r="AT299" s="232" t="s">
        <v>131</v>
      </c>
      <c r="AU299" s="232" t="s">
        <v>84</v>
      </c>
      <c r="AY299" s="18" t="s">
        <v>128</v>
      </c>
      <c r="BE299" s="233">
        <f>IF(N299="základní",J299,0)</f>
        <v>0</v>
      </c>
      <c r="BF299" s="233">
        <f>IF(N299="snížená",J299,0)</f>
        <v>0</v>
      </c>
      <c r="BG299" s="233">
        <f>IF(N299="zákl. přenesená",J299,0)</f>
        <v>0</v>
      </c>
      <c r="BH299" s="233">
        <f>IF(N299="sníž. přenesená",J299,0)</f>
        <v>0</v>
      </c>
      <c r="BI299" s="233">
        <f>IF(N299="nulová",J299,0)</f>
        <v>0</v>
      </c>
      <c r="BJ299" s="18" t="s">
        <v>84</v>
      </c>
      <c r="BK299" s="233">
        <f>ROUND(I299*H299,2)</f>
        <v>0</v>
      </c>
      <c r="BL299" s="18" t="s">
        <v>135</v>
      </c>
      <c r="BM299" s="232" t="s">
        <v>330</v>
      </c>
    </row>
    <row r="300" s="12" customFormat="1" ht="25.92" customHeight="1">
      <c r="A300" s="12"/>
      <c r="B300" s="204"/>
      <c r="C300" s="205"/>
      <c r="D300" s="206" t="s">
        <v>75</v>
      </c>
      <c r="E300" s="207" t="s">
        <v>680</v>
      </c>
      <c r="F300" s="207" t="s">
        <v>1835</v>
      </c>
      <c r="G300" s="205"/>
      <c r="H300" s="205"/>
      <c r="I300" s="208"/>
      <c r="J300" s="209">
        <f>BK300</f>
        <v>0</v>
      </c>
      <c r="K300" s="205"/>
      <c r="L300" s="210"/>
      <c r="M300" s="211"/>
      <c r="N300" s="212"/>
      <c r="O300" s="212"/>
      <c r="P300" s="213">
        <f>SUM(P301:P318)</f>
        <v>0</v>
      </c>
      <c r="Q300" s="212"/>
      <c r="R300" s="213">
        <f>SUM(R301:R318)</f>
        <v>0</v>
      </c>
      <c r="S300" s="212"/>
      <c r="T300" s="214">
        <f>SUM(T301:T318)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15" t="s">
        <v>84</v>
      </c>
      <c r="AT300" s="216" t="s">
        <v>75</v>
      </c>
      <c r="AU300" s="216" t="s">
        <v>76</v>
      </c>
      <c r="AY300" s="215" t="s">
        <v>128</v>
      </c>
      <c r="BK300" s="217">
        <f>SUM(BK301:BK318)</f>
        <v>0</v>
      </c>
    </row>
    <row r="301" s="2" customFormat="1" ht="24.15" customHeight="1">
      <c r="A301" s="39"/>
      <c r="B301" s="40"/>
      <c r="C301" s="220" t="s">
        <v>523</v>
      </c>
      <c r="D301" s="220" t="s">
        <v>131</v>
      </c>
      <c r="E301" s="221" t="s">
        <v>1836</v>
      </c>
      <c r="F301" s="222" t="s">
        <v>1837</v>
      </c>
      <c r="G301" s="223" t="s">
        <v>449</v>
      </c>
      <c r="H301" s="224">
        <v>440.5</v>
      </c>
      <c r="I301" s="225"/>
      <c r="J301" s="226">
        <f>ROUND(I301*H301,2)</f>
        <v>0</v>
      </c>
      <c r="K301" s="227"/>
      <c r="L301" s="45"/>
      <c r="M301" s="228" t="s">
        <v>1</v>
      </c>
      <c r="N301" s="229" t="s">
        <v>41</v>
      </c>
      <c r="O301" s="92"/>
      <c r="P301" s="230">
        <f>O301*H301</f>
        <v>0</v>
      </c>
      <c r="Q301" s="230">
        <v>0</v>
      </c>
      <c r="R301" s="230">
        <f>Q301*H301</f>
        <v>0</v>
      </c>
      <c r="S301" s="230">
        <v>0</v>
      </c>
      <c r="T301" s="231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2" t="s">
        <v>135</v>
      </c>
      <c r="AT301" s="232" t="s">
        <v>131</v>
      </c>
      <c r="AU301" s="232" t="s">
        <v>84</v>
      </c>
      <c r="AY301" s="18" t="s">
        <v>128</v>
      </c>
      <c r="BE301" s="233">
        <f>IF(N301="základní",J301,0)</f>
        <v>0</v>
      </c>
      <c r="BF301" s="233">
        <f>IF(N301="snížená",J301,0)</f>
        <v>0</v>
      </c>
      <c r="BG301" s="233">
        <f>IF(N301="zákl. přenesená",J301,0)</f>
        <v>0</v>
      </c>
      <c r="BH301" s="233">
        <f>IF(N301="sníž. přenesená",J301,0)</f>
        <v>0</v>
      </c>
      <c r="BI301" s="233">
        <f>IF(N301="nulová",J301,0)</f>
        <v>0</v>
      </c>
      <c r="BJ301" s="18" t="s">
        <v>84</v>
      </c>
      <c r="BK301" s="233">
        <f>ROUND(I301*H301,2)</f>
        <v>0</v>
      </c>
      <c r="BL301" s="18" t="s">
        <v>135</v>
      </c>
      <c r="BM301" s="232" t="s">
        <v>811</v>
      </c>
    </row>
    <row r="302" s="13" customFormat="1">
      <c r="A302" s="13"/>
      <c r="B302" s="234"/>
      <c r="C302" s="235"/>
      <c r="D302" s="236" t="s">
        <v>137</v>
      </c>
      <c r="E302" s="237" t="s">
        <v>1</v>
      </c>
      <c r="F302" s="238" t="s">
        <v>1676</v>
      </c>
      <c r="G302" s="235"/>
      <c r="H302" s="237" t="s">
        <v>1</v>
      </c>
      <c r="I302" s="239"/>
      <c r="J302" s="235"/>
      <c r="K302" s="235"/>
      <c r="L302" s="240"/>
      <c r="M302" s="241"/>
      <c r="N302" s="242"/>
      <c r="O302" s="242"/>
      <c r="P302" s="242"/>
      <c r="Q302" s="242"/>
      <c r="R302" s="242"/>
      <c r="S302" s="242"/>
      <c r="T302" s="24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4" t="s">
        <v>137</v>
      </c>
      <c r="AU302" s="244" t="s">
        <v>84</v>
      </c>
      <c r="AV302" s="13" t="s">
        <v>84</v>
      </c>
      <c r="AW302" s="13" t="s">
        <v>32</v>
      </c>
      <c r="AX302" s="13" t="s">
        <v>76</v>
      </c>
      <c r="AY302" s="244" t="s">
        <v>128</v>
      </c>
    </row>
    <row r="303" s="14" customFormat="1">
      <c r="A303" s="14"/>
      <c r="B303" s="245"/>
      <c r="C303" s="246"/>
      <c r="D303" s="236" t="s">
        <v>137</v>
      </c>
      <c r="E303" s="247" t="s">
        <v>1</v>
      </c>
      <c r="F303" s="248" t="s">
        <v>1838</v>
      </c>
      <c r="G303" s="246"/>
      <c r="H303" s="249">
        <v>267.80000000000001</v>
      </c>
      <c r="I303" s="250"/>
      <c r="J303" s="246"/>
      <c r="K303" s="246"/>
      <c r="L303" s="251"/>
      <c r="M303" s="252"/>
      <c r="N303" s="253"/>
      <c r="O303" s="253"/>
      <c r="P303" s="253"/>
      <c r="Q303" s="253"/>
      <c r="R303" s="253"/>
      <c r="S303" s="253"/>
      <c r="T303" s="254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5" t="s">
        <v>137</v>
      </c>
      <c r="AU303" s="255" t="s">
        <v>84</v>
      </c>
      <c r="AV303" s="14" t="s">
        <v>86</v>
      </c>
      <c r="AW303" s="14" t="s">
        <v>32</v>
      </c>
      <c r="AX303" s="14" t="s">
        <v>76</v>
      </c>
      <c r="AY303" s="255" t="s">
        <v>128</v>
      </c>
    </row>
    <row r="304" s="13" customFormat="1">
      <c r="A304" s="13"/>
      <c r="B304" s="234"/>
      <c r="C304" s="235"/>
      <c r="D304" s="236" t="s">
        <v>137</v>
      </c>
      <c r="E304" s="237" t="s">
        <v>1</v>
      </c>
      <c r="F304" s="238" t="s">
        <v>1706</v>
      </c>
      <c r="G304" s="235"/>
      <c r="H304" s="237" t="s">
        <v>1</v>
      </c>
      <c r="I304" s="239"/>
      <c r="J304" s="235"/>
      <c r="K304" s="235"/>
      <c r="L304" s="240"/>
      <c r="M304" s="241"/>
      <c r="N304" s="242"/>
      <c r="O304" s="242"/>
      <c r="P304" s="242"/>
      <c r="Q304" s="242"/>
      <c r="R304" s="242"/>
      <c r="S304" s="242"/>
      <c r="T304" s="24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4" t="s">
        <v>137</v>
      </c>
      <c r="AU304" s="244" t="s">
        <v>84</v>
      </c>
      <c r="AV304" s="13" t="s">
        <v>84</v>
      </c>
      <c r="AW304" s="13" t="s">
        <v>32</v>
      </c>
      <c r="AX304" s="13" t="s">
        <v>76</v>
      </c>
      <c r="AY304" s="244" t="s">
        <v>128</v>
      </c>
    </row>
    <row r="305" s="14" customFormat="1">
      <c r="A305" s="14"/>
      <c r="B305" s="245"/>
      <c r="C305" s="246"/>
      <c r="D305" s="236" t="s">
        <v>137</v>
      </c>
      <c r="E305" s="247" t="s">
        <v>1</v>
      </c>
      <c r="F305" s="248" t="s">
        <v>1839</v>
      </c>
      <c r="G305" s="246"/>
      <c r="H305" s="249">
        <v>79.700000000000003</v>
      </c>
      <c r="I305" s="250"/>
      <c r="J305" s="246"/>
      <c r="K305" s="246"/>
      <c r="L305" s="251"/>
      <c r="M305" s="252"/>
      <c r="N305" s="253"/>
      <c r="O305" s="253"/>
      <c r="P305" s="253"/>
      <c r="Q305" s="253"/>
      <c r="R305" s="253"/>
      <c r="S305" s="253"/>
      <c r="T305" s="254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5" t="s">
        <v>137</v>
      </c>
      <c r="AU305" s="255" t="s">
        <v>84</v>
      </c>
      <c r="AV305" s="14" t="s">
        <v>86</v>
      </c>
      <c r="AW305" s="14" t="s">
        <v>32</v>
      </c>
      <c r="AX305" s="14" t="s">
        <v>76</v>
      </c>
      <c r="AY305" s="255" t="s">
        <v>128</v>
      </c>
    </row>
    <row r="306" s="13" customFormat="1">
      <c r="A306" s="13"/>
      <c r="B306" s="234"/>
      <c r="C306" s="235"/>
      <c r="D306" s="236" t="s">
        <v>137</v>
      </c>
      <c r="E306" s="237" t="s">
        <v>1</v>
      </c>
      <c r="F306" s="238" t="s">
        <v>1709</v>
      </c>
      <c r="G306" s="235"/>
      <c r="H306" s="237" t="s">
        <v>1</v>
      </c>
      <c r="I306" s="239"/>
      <c r="J306" s="235"/>
      <c r="K306" s="235"/>
      <c r="L306" s="240"/>
      <c r="M306" s="241"/>
      <c r="N306" s="242"/>
      <c r="O306" s="242"/>
      <c r="P306" s="242"/>
      <c r="Q306" s="242"/>
      <c r="R306" s="242"/>
      <c r="S306" s="242"/>
      <c r="T306" s="24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4" t="s">
        <v>137</v>
      </c>
      <c r="AU306" s="244" t="s">
        <v>84</v>
      </c>
      <c r="AV306" s="13" t="s">
        <v>84</v>
      </c>
      <c r="AW306" s="13" t="s">
        <v>32</v>
      </c>
      <c r="AX306" s="13" t="s">
        <v>76</v>
      </c>
      <c r="AY306" s="244" t="s">
        <v>128</v>
      </c>
    </row>
    <row r="307" s="14" customFormat="1">
      <c r="A307" s="14"/>
      <c r="B307" s="245"/>
      <c r="C307" s="246"/>
      <c r="D307" s="236" t="s">
        <v>137</v>
      </c>
      <c r="E307" s="247" t="s">
        <v>1</v>
      </c>
      <c r="F307" s="248" t="s">
        <v>1840</v>
      </c>
      <c r="G307" s="246"/>
      <c r="H307" s="249">
        <v>93</v>
      </c>
      <c r="I307" s="250"/>
      <c r="J307" s="246"/>
      <c r="K307" s="246"/>
      <c r="L307" s="251"/>
      <c r="M307" s="252"/>
      <c r="N307" s="253"/>
      <c r="O307" s="253"/>
      <c r="P307" s="253"/>
      <c r="Q307" s="253"/>
      <c r="R307" s="253"/>
      <c r="S307" s="253"/>
      <c r="T307" s="254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5" t="s">
        <v>137</v>
      </c>
      <c r="AU307" s="255" t="s">
        <v>84</v>
      </c>
      <c r="AV307" s="14" t="s">
        <v>86</v>
      </c>
      <c r="AW307" s="14" t="s">
        <v>32</v>
      </c>
      <c r="AX307" s="14" t="s">
        <v>76</v>
      </c>
      <c r="AY307" s="255" t="s">
        <v>128</v>
      </c>
    </row>
    <row r="308" s="15" customFormat="1">
      <c r="A308" s="15"/>
      <c r="B308" s="256"/>
      <c r="C308" s="257"/>
      <c r="D308" s="236" t="s">
        <v>137</v>
      </c>
      <c r="E308" s="258" t="s">
        <v>1</v>
      </c>
      <c r="F308" s="259" t="s">
        <v>140</v>
      </c>
      <c r="G308" s="257"/>
      <c r="H308" s="260">
        <v>440.5</v>
      </c>
      <c r="I308" s="261"/>
      <c r="J308" s="257"/>
      <c r="K308" s="257"/>
      <c r="L308" s="262"/>
      <c r="M308" s="263"/>
      <c r="N308" s="264"/>
      <c r="O308" s="264"/>
      <c r="P308" s="264"/>
      <c r="Q308" s="264"/>
      <c r="R308" s="264"/>
      <c r="S308" s="264"/>
      <c r="T308" s="265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66" t="s">
        <v>137</v>
      </c>
      <c r="AU308" s="266" t="s">
        <v>84</v>
      </c>
      <c r="AV308" s="15" t="s">
        <v>135</v>
      </c>
      <c r="AW308" s="15" t="s">
        <v>32</v>
      </c>
      <c r="AX308" s="15" t="s">
        <v>84</v>
      </c>
      <c r="AY308" s="266" t="s">
        <v>128</v>
      </c>
    </row>
    <row r="309" s="2" customFormat="1" ht="33" customHeight="1">
      <c r="A309" s="39"/>
      <c r="B309" s="40"/>
      <c r="C309" s="220" t="s">
        <v>252</v>
      </c>
      <c r="D309" s="220" t="s">
        <v>131</v>
      </c>
      <c r="E309" s="221" t="s">
        <v>1841</v>
      </c>
      <c r="F309" s="222" t="s">
        <v>1842</v>
      </c>
      <c r="G309" s="223" t="s">
        <v>367</v>
      </c>
      <c r="H309" s="224">
        <v>2</v>
      </c>
      <c r="I309" s="225"/>
      <c r="J309" s="226">
        <f>ROUND(I309*H309,2)</f>
        <v>0</v>
      </c>
      <c r="K309" s="227"/>
      <c r="L309" s="45"/>
      <c r="M309" s="228" t="s">
        <v>1</v>
      </c>
      <c r="N309" s="229" t="s">
        <v>41</v>
      </c>
      <c r="O309" s="92"/>
      <c r="P309" s="230">
        <f>O309*H309</f>
        <v>0</v>
      </c>
      <c r="Q309" s="230">
        <v>0</v>
      </c>
      <c r="R309" s="230">
        <f>Q309*H309</f>
        <v>0</v>
      </c>
      <c r="S309" s="230">
        <v>0</v>
      </c>
      <c r="T309" s="231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32" t="s">
        <v>135</v>
      </c>
      <c r="AT309" s="232" t="s">
        <v>131</v>
      </c>
      <c r="AU309" s="232" t="s">
        <v>84</v>
      </c>
      <c r="AY309" s="18" t="s">
        <v>128</v>
      </c>
      <c r="BE309" s="233">
        <f>IF(N309="základní",J309,0)</f>
        <v>0</v>
      </c>
      <c r="BF309" s="233">
        <f>IF(N309="snížená",J309,0)</f>
        <v>0</v>
      </c>
      <c r="BG309" s="233">
        <f>IF(N309="zákl. přenesená",J309,0)</f>
        <v>0</v>
      </c>
      <c r="BH309" s="233">
        <f>IF(N309="sníž. přenesená",J309,0)</f>
        <v>0</v>
      </c>
      <c r="BI309" s="233">
        <f>IF(N309="nulová",J309,0)</f>
        <v>0</v>
      </c>
      <c r="BJ309" s="18" t="s">
        <v>84</v>
      </c>
      <c r="BK309" s="233">
        <f>ROUND(I309*H309,2)</f>
        <v>0</v>
      </c>
      <c r="BL309" s="18" t="s">
        <v>135</v>
      </c>
      <c r="BM309" s="232" t="s">
        <v>823</v>
      </c>
    </row>
    <row r="310" s="2" customFormat="1" ht="55.5" customHeight="1">
      <c r="A310" s="39"/>
      <c r="B310" s="40"/>
      <c r="C310" s="270" t="s">
        <v>533</v>
      </c>
      <c r="D310" s="270" t="s">
        <v>279</v>
      </c>
      <c r="E310" s="271" t="s">
        <v>1843</v>
      </c>
      <c r="F310" s="272" t="s">
        <v>1844</v>
      </c>
      <c r="G310" s="273" t="s">
        <v>367</v>
      </c>
      <c r="H310" s="274">
        <v>47.326999999999998</v>
      </c>
      <c r="I310" s="275"/>
      <c r="J310" s="276">
        <f>ROUND(I310*H310,2)</f>
        <v>0</v>
      </c>
      <c r="K310" s="277"/>
      <c r="L310" s="278"/>
      <c r="M310" s="279" t="s">
        <v>1</v>
      </c>
      <c r="N310" s="280" t="s">
        <v>41</v>
      </c>
      <c r="O310" s="92"/>
      <c r="P310" s="230">
        <f>O310*H310</f>
        <v>0</v>
      </c>
      <c r="Q310" s="230">
        <v>0</v>
      </c>
      <c r="R310" s="230">
        <f>Q310*H310</f>
        <v>0</v>
      </c>
      <c r="S310" s="230">
        <v>0</v>
      </c>
      <c r="T310" s="231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32" t="s">
        <v>175</v>
      </c>
      <c r="AT310" s="232" t="s">
        <v>279</v>
      </c>
      <c r="AU310" s="232" t="s">
        <v>84</v>
      </c>
      <c r="AY310" s="18" t="s">
        <v>128</v>
      </c>
      <c r="BE310" s="233">
        <f>IF(N310="základní",J310,0)</f>
        <v>0</v>
      </c>
      <c r="BF310" s="233">
        <f>IF(N310="snížená",J310,0)</f>
        <v>0</v>
      </c>
      <c r="BG310" s="233">
        <f>IF(N310="zákl. přenesená",J310,0)</f>
        <v>0</v>
      </c>
      <c r="BH310" s="233">
        <f>IF(N310="sníž. přenesená",J310,0)</f>
        <v>0</v>
      </c>
      <c r="BI310" s="233">
        <f>IF(N310="nulová",J310,0)</f>
        <v>0</v>
      </c>
      <c r="BJ310" s="18" t="s">
        <v>84</v>
      </c>
      <c r="BK310" s="233">
        <f>ROUND(I310*H310,2)</f>
        <v>0</v>
      </c>
      <c r="BL310" s="18" t="s">
        <v>135</v>
      </c>
      <c r="BM310" s="232" t="s">
        <v>833</v>
      </c>
    </row>
    <row r="311" s="14" customFormat="1">
      <c r="A311" s="14"/>
      <c r="B311" s="245"/>
      <c r="C311" s="246"/>
      <c r="D311" s="236" t="s">
        <v>137</v>
      </c>
      <c r="E311" s="247" t="s">
        <v>1</v>
      </c>
      <c r="F311" s="248" t="s">
        <v>1845</v>
      </c>
      <c r="G311" s="246"/>
      <c r="H311" s="249">
        <v>47.326999999999998</v>
      </c>
      <c r="I311" s="250"/>
      <c r="J311" s="246"/>
      <c r="K311" s="246"/>
      <c r="L311" s="251"/>
      <c r="M311" s="252"/>
      <c r="N311" s="253"/>
      <c r="O311" s="253"/>
      <c r="P311" s="253"/>
      <c r="Q311" s="253"/>
      <c r="R311" s="253"/>
      <c r="S311" s="253"/>
      <c r="T311" s="254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5" t="s">
        <v>137</v>
      </c>
      <c r="AU311" s="255" t="s">
        <v>84</v>
      </c>
      <c r="AV311" s="14" t="s">
        <v>86</v>
      </c>
      <c r="AW311" s="14" t="s">
        <v>32</v>
      </c>
      <c r="AX311" s="14" t="s">
        <v>76</v>
      </c>
      <c r="AY311" s="255" t="s">
        <v>128</v>
      </c>
    </row>
    <row r="312" s="15" customFormat="1">
      <c r="A312" s="15"/>
      <c r="B312" s="256"/>
      <c r="C312" s="257"/>
      <c r="D312" s="236" t="s">
        <v>137</v>
      </c>
      <c r="E312" s="258" t="s">
        <v>1</v>
      </c>
      <c r="F312" s="259" t="s">
        <v>140</v>
      </c>
      <c r="G312" s="257"/>
      <c r="H312" s="260">
        <v>47.326999999999998</v>
      </c>
      <c r="I312" s="261"/>
      <c r="J312" s="257"/>
      <c r="K312" s="257"/>
      <c r="L312" s="262"/>
      <c r="M312" s="263"/>
      <c r="N312" s="264"/>
      <c r="O312" s="264"/>
      <c r="P312" s="264"/>
      <c r="Q312" s="264"/>
      <c r="R312" s="264"/>
      <c r="S312" s="264"/>
      <c r="T312" s="265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66" t="s">
        <v>137</v>
      </c>
      <c r="AU312" s="266" t="s">
        <v>84</v>
      </c>
      <c r="AV312" s="15" t="s">
        <v>135</v>
      </c>
      <c r="AW312" s="15" t="s">
        <v>32</v>
      </c>
      <c r="AX312" s="15" t="s">
        <v>84</v>
      </c>
      <c r="AY312" s="266" t="s">
        <v>128</v>
      </c>
    </row>
    <row r="313" s="2" customFormat="1" ht="55.5" customHeight="1">
      <c r="A313" s="39"/>
      <c r="B313" s="40"/>
      <c r="C313" s="270" t="s">
        <v>537</v>
      </c>
      <c r="D313" s="270" t="s">
        <v>279</v>
      </c>
      <c r="E313" s="271" t="s">
        <v>1846</v>
      </c>
      <c r="F313" s="272" t="s">
        <v>1847</v>
      </c>
      <c r="G313" s="273" t="s">
        <v>367</v>
      </c>
      <c r="H313" s="274">
        <v>32.917999999999999</v>
      </c>
      <c r="I313" s="275"/>
      <c r="J313" s="276">
        <f>ROUND(I313*H313,2)</f>
        <v>0</v>
      </c>
      <c r="K313" s="277"/>
      <c r="L313" s="278"/>
      <c r="M313" s="279" t="s">
        <v>1</v>
      </c>
      <c r="N313" s="280" t="s">
        <v>41</v>
      </c>
      <c r="O313" s="92"/>
      <c r="P313" s="230">
        <f>O313*H313</f>
        <v>0</v>
      </c>
      <c r="Q313" s="230">
        <v>0</v>
      </c>
      <c r="R313" s="230">
        <f>Q313*H313</f>
        <v>0</v>
      </c>
      <c r="S313" s="230">
        <v>0</v>
      </c>
      <c r="T313" s="231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32" t="s">
        <v>175</v>
      </c>
      <c r="AT313" s="232" t="s">
        <v>279</v>
      </c>
      <c r="AU313" s="232" t="s">
        <v>84</v>
      </c>
      <c r="AY313" s="18" t="s">
        <v>128</v>
      </c>
      <c r="BE313" s="233">
        <f>IF(N313="základní",J313,0)</f>
        <v>0</v>
      </c>
      <c r="BF313" s="233">
        <f>IF(N313="snížená",J313,0)</f>
        <v>0</v>
      </c>
      <c r="BG313" s="233">
        <f>IF(N313="zákl. přenesená",J313,0)</f>
        <v>0</v>
      </c>
      <c r="BH313" s="233">
        <f>IF(N313="sníž. přenesená",J313,0)</f>
        <v>0</v>
      </c>
      <c r="BI313" s="233">
        <f>IF(N313="nulová",J313,0)</f>
        <v>0</v>
      </c>
      <c r="BJ313" s="18" t="s">
        <v>84</v>
      </c>
      <c r="BK313" s="233">
        <f>ROUND(I313*H313,2)</f>
        <v>0</v>
      </c>
      <c r="BL313" s="18" t="s">
        <v>135</v>
      </c>
      <c r="BM313" s="232" t="s">
        <v>841</v>
      </c>
    </row>
    <row r="314" s="14" customFormat="1">
      <c r="A314" s="14"/>
      <c r="B314" s="245"/>
      <c r="C314" s="246"/>
      <c r="D314" s="236" t="s">
        <v>137</v>
      </c>
      <c r="E314" s="247" t="s">
        <v>1</v>
      </c>
      <c r="F314" s="248" t="s">
        <v>1848</v>
      </c>
      <c r="G314" s="246"/>
      <c r="H314" s="249">
        <v>1.4570000000000001</v>
      </c>
      <c r="I314" s="250"/>
      <c r="J314" s="246"/>
      <c r="K314" s="246"/>
      <c r="L314" s="251"/>
      <c r="M314" s="252"/>
      <c r="N314" s="253"/>
      <c r="O314" s="253"/>
      <c r="P314" s="253"/>
      <c r="Q314" s="253"/>
      <c r="R314" s="253"/>
      <c r="S314" s="253"/>
      <c r="T314" s="254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5" t="s">
        <v>137</v>
      </c>
      <c r="AU314" s="255" t="s">
        <v>84</v>
      </c>
      <c r="AV314" s="14" t="s">
        <v>86</v>
      </c>
      <c r="AW314" s="14" t="s">
        <v>32</v>
      </c>
      <c r="AX314" s="14" t="s">
        <v>76</v>
      </c>
      <c r="AY314" s="255" t="s">
        <v>128</v>
      </c>
    </row>
    <row r="315" s="14" customFormat="1">
      <c r="A315" s="14"/>
      <c r="B315" s="245"/>
      <c r="C315" s="246"/>
      <c r="D315" s="236" t="s">
        <v>137</v>
      </c>
      <c r="E315" s="247" t="s">
        <v>1</v>
      </c>
      <c r="F315" s="248" t="s">
        <v>1849</v>
      </c>
      <c r="G315" s="246"/>
      <c r="H315" s="249">
        <v>14.519</v>
      </c>
      <c r="I315" s="250"/>
      <c r="J315" s="246"/>
      <c r="K315" s="246"/>
      <c r="L315" s="251"/>
      <c r="M315" s="252"/>
      <c r="N315" s="253"/>
      <c r="O315" s="253"/>
      <c r="P315" s="253"/>
      <c r="Q315" s="253"/>
      <c r="R315" s="253"/>
      <c r="S315" s="253"/>
      <c r="T315" s="254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5" t="s">
        <v>137</v>
      </c>
      <c r="AU315" s="255" t="s">
        <v>84</v>
      </c>
      <c r="AV315" s="14" t="s">
        <v>86</v>
      </c>
      <c r="AW315" s="14" t="s">
        <v>32</v>
      </c>
      <c r="AX315" s="14" t="s">
        <v>76</v>
      </c>
      <c r="AY315" s="255" t="s">
        <v>128</v>
      </c>
    </row>
    <row r="316" s="14" customFormat="1">
      <c r="A316" s="14"/>
      <c r="B316" s="245"/>
      <c r="C316" s="246"/>
      <c r="D316" s="236" t="s">
        <v>137</v>
      </c>
      <c r="E316" s="247" t="s">
        <v>1</v>
      </c>
      <c r="F316" s="248" t="s">
        <v>1850</v>
      </c>
      <c r="G316" s="246"/>
      <c r="H316" s="249">
        <v>16.942</v>
      </c>
      <c r="I316" s="250"/>
      <c r="J316" s="246"/>
      <c r="K316" s="246"/>
      <c r="L316" s="251"/>
      <c r="M316" s="252"/>
      <c r="N316" s="253"/>
      <c r="O316" s="253"/>
      <c r="P316" s="253"/>
      <c r="Q316" s="253"/>
      <c r="R316" s="253"/>
      <c r="S316" s="253"/>
      <c r="T316" s="254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5" t="s">
        <v>137</v>
      </c>
      <c r="AU316" s="255" t="s">
        <v>84</v>
      </c>
      <c r="AV316" s="14" t="s">
        <v>86</v>
      </c>
      <c r="AW316" s="14" t="s">
        <v>32</v>
      </c>
      <c r="AX316" s="14" t="s">
        <v>76</v>
      </c>
      <c r="AY316" s="255" t="s">
        <v>128</v>
      </c>
    </row>
    <row r="317" s="15" customFormat="1">
      <c r="A317" s="15"/>
      <c r="B317" s="256"/>
      <c r="C317" s="257"/>
      <c r="D317" s="236" t="s">
        <v>137</v>
      </c>
      <c r="E317" s="258" t="s">
        <v>1</v>
      </c>
      <c r="F317" s="259" t="s">
        <v>140</v>
      </c>
      <c r="G317" s="257"/>
      <c r="H317" s="260">
        <v>32.917999999999999</v>
      </c>
      <c r="I317" s="261"/>
      <c r="J317" s="257"/>
      <c r="K317" s="257"/>
      <c r="L317" s="262"/>
      <c r="M317" s="263"/>
      <c r="N317" s="264"/>
      <c r="O317" s="264"/>
      <c r="P317" s="264"/>
      <c r="Q317" s="264"/>
      <c r="R317" s="264"/>
      <c r="S317" s="264"/>
      <c r="T317" s="265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T317" s="266" t="s">
        <v>137</v>
      </c>
      <c r="AU317" s="266" t="s">
        <v>84</v>
      </c>
      <c r="AV317" s="15" t="s">
        <v>135</v>
      </c>
      <c r="AW317" s="15" t="s">
        <v>32</v>
      </c>
      <c r="AX317" s="15" t="s">
        <v>84</v>
      </c>
      <c r="AY317" s="266" t="s">
        <v>128</v>
      </c>
    </row>
    <row r="318" s="2" customFormat="1" ht="55.5" customHeight="1">
      <c r="A318" s="39"/>
      <c r="B318" s="40"/>
      <c r="C318" s="270" t="s">
        <v>545</v>
      </c>
      <c r="D318" s="270" t="s">
        <v>279</v>
      </c>
      <c r="E318" s="271" t="s">
        <v>1851</v>
      </c>
      <c r="F318" s="272" t="s">
        <v>1852</v>
      </c>
      <c r="G318" s="273" t="s">
        <v>367</v>
      </c>
      <c r="H318" s="274">
        <v>2.02</v>
      </c>
      <c r="I318" s="275"/>
      <c r="J318" s="276">
        <f>ROUND(I318*H318,2)</f>
        <v>0</v>
      </c>
      <c r="K318" s="277"/>
      <c r="L318" s="278"/>
      <c r="M318" s="279" t="s">
        <v>1</v>
      </c>
      <c r="N318" s="280" t="s">
        <v>41</v>
      </c>
      <c r="O318" s="92"/>
      <c r="P318" s="230">
        <f>O318*H318</f>
        <v>0</v>
      </c>
      <c r="Q318" s="230">
        <v>0</v>
      </c>
      <c r="R318" s="230">
        <f>Q318*H318</f>
        <v>0</v>
      </c>
      <c r="S318" s="230">
        <v>0</v>
      </c>
      <c r="T318" s="231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2" t="s">
        <v>175</v>
      </c>
      <c r="AT318" s="232" t="s">
        <v>279</v>
      </c>
      <c r="AU318" s="232" t="s">
        <v>84</v>
      </c>
      <c r="AY318" s="18" t="s">
        <v>128</v>
      </c>
      <c r="BE318" s="233">
        <f>IF(N318="základní",J318,0)</f>
        <v>0</v>
      </c>
      <c r="BF318" s="233">
        <f>IF(N318="snížená",J318,0)</f>
        <v>0</v>
      </c>
      <c r="BG318" s="233">
        <f>IF(N318="zákl. přenesená",J318,0)</f>
        <v>0</v>
      </c>
      <c r="BH318" s="233">
        <f>IF(N318="sníž. přenesená",J318,0)</f>
        <v>0</v>
      </c>
      <c r="BI318" s="233">
        <f>IF(N318="nulová",J318,0)</f>
        <v>0</v>
      </c>
      <c r="BJ318" s="18" t="s">
        <v>84</v>
      </c>
      <c r="BK318" s="233">
        <f>ROUND(I318*H318,2)</f>
        <v>0</v>
      </c>
      <c r="BL318" s="18" t="s">
        <v>135</v>
      </c>
      <c r="BM318" s="232" t="s">
        <v>849</v>
      </c>
    </row>
    <row r="319" s="12" customFormat="1" ht="25.92" customHeight="1">
      <c r="A319" s="12"/>
      <c r="B319" s="204"/>
      <c r="C319" s="205"/>
      <c r="D319" s="206" t="s">
        <v>75</v>
      </c>
      <c r="E319" s="207" t="s">
        <v>692</v>
      </c>
      <c r="F319" s="207" t="s">
        <v>1853</v>
      </c>
      <c r="G319" s="205"/>
      <c r="H319" s="205"/>
      <c r="I319" s="208"/>
      <c r="J319" s="209">
        <f>BK319</f>
        <v>0</v>
      </c>
      <c r="K319" s="205"/>
      <c r="L319" s="210"/>
      <c r="M319" s="211"/>
      <c r="N319" s="212"/>
      <c r="O319" s="212"/>
      <c r="P319" s="213">
        <f>SUM(P320:P350)</f>
        <v>0</v>
      </c>
      <c r="Q319" s="212"/>
      <c r="R319" s="213">
        <f>SUM(R320:R350)</f>
        <v>0</v>
      </c>
      <c r="S319" s="212"/>
      <c r="T319" s="214">
        <f>SUM(T320:T350)</f>
        <v>0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215" t="s">
        <v>84</v>
      </c>
      <c r="AT319" s="216" t="s">
        <v>75</v>
      </c>
      <c r="AU319" s="216" t="s">
        <v>76</v>
      </c>
      <c r="AY319" s="215" t="s">
        <v>128</v>
      </c>
      <c r="BK319" s="217">
        <f>SUM(BK320:BK350)</f>
        <v>0</v>
      </c>
    </row>
    <row r="320" s="2" customFormat="1" ht="37.8" customHeight="1">
      <c r="A320" s="39"/>
      <c r="B320" s="40"/>
      <c r="C320" s="220" t="s">
        <v>549</v>
      </c>
      <c r="D320" s="220" t="s">
        <v>131</v>
      </c>
      <c r="E320" s="221" t="s">
        <v>1854</v>
      </c>
      <c r="F320" s="222" t="s">
        <v>1855</v>
      </c>
      <c r="G320" s="223" t="s">
        <v>1856</v>
      </c>
      <c r="H320" s="224">
        <v>14</v>
      </c>
      <c r="I320" s="225"/>
      <c r="J320" s="226">
        <f>ROUND(I320*H320,2)</f>
        <v>0</v>
      </c>
      <c r="K320" s="227"/>
      <c r="L320" s="45"/>
      <c r="M320" s="228" t="s">
        <v>1</v>
      </c>
      <c r="N320" s="229" t="s">
        <v>41</v>
      </c>
      <c r="O320" s="92"/>
      <c r="P320" s="230">
        <f>O320*H320</f>
        <v>0</v>
      </c>
      <c r="Q320" s="230">
        <v>0</v>
      </c>
      <c r="R320" s="230">
        <f>Q320*H320</f>
        <v>0</v>
      </c>
      <c r="S320" s="230">
        <v>0</v>
      </c>
      <c r="T320" s="231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32" t="s">
        <v>135</v>
      </c>
      <c r="AT320" s="232" t="s">
        <v>131</v>
      </c>
      <c r="AU320" s="232" t="s">
        <v>84</v>
      </c>
      <c r="AY320" s="18" t="s">
        <v>128</v>
      </c>
      <c r="BE320" s="233">
        <f>IF(N320="základní",J320,0)</f>
        <v>0</v>
      </c>
      <c r="BF320" s="233">
        <f>IF(N320="snížená",J320,0)</f>
        <v>0</v>
      </c>
      <c r="BG320" s="233">
        <f>IF(N320="zákl. přenesená",J320,0)</f>
        <v>0</v>
      </c>
      <c r="BH320" s="233">
        <f>IF(N320="sníž. přenesená",J320,0)</f>
        <v>0</v>
      </c>
      <c r="BI320" s="233">
        <f>IF(N320="nulová",J320,0)</f>
        <v>0</v>
      </c>
      <c r="BJ320" s="18" t="s">
        <v>84</v>
      </c>
      <c r="BK320" s="233">
        <f>ROUND(I320*H320,2)</f>
        <v>0</v>
      </c>
      <c r="BL320" s="18" t="s">
        <v>135</v>
      </c>
      <c r="BM320" s="232" t="s">
        <v>857</v>
      </c>
    </row>
    <row r="321" s="2" customFormat="1" ht="16.5" customHeight="1">
      <c r="A321" s="39"/>
      <c r="B321" s="40"/>
      <c r="C321" s="220" t="s">
        <v>555</v>
      </c>
      <c r="D321" s="220" t="s">
        <v>131</v>
      </c>
      <c r="E321" s="221" t="s">
        <v>1857</v>
      </c>
      <c r="F321" s="222" t="s">
        <v>1858</v>
      </c>
      <c r="G321" s="223" t="s">
        <v>449</v>
      </c>
      <c r="H321" s="224">
        <v>440.5</v>
      </c>
      <c r="I321" s="225"/>
      <c r="J321" s="226">
        <f>ROUND(I321*H321,2)</f>
        <v>0</v>
      </c>
      <c r="K321" s="227"/>
      <c r="L321" s="45"/>
      <c r="M321" s="228" t="s">
        <v>1</v>
      </c>
      <c r="N321" s="229" t="s">
        <v>41</v>
      </c>
      <c r="O321" s="92"/>
      <c r="P321" s="230">
        <f>O321*H321</f>
        <v>0</v>
      </c>
      <c r="Q321" s="230">
        <v>0</v>
      </c>
      <c r="R321" s="230">
        <f>Q321*H321</f>
        <v>0</v>
      </c>
      <c r="S321" s="230">
        <v>0</v>
      </c>
      <c r="T321" s="231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32" t="s">
        <v>135</v>
      </c>
      <c r="AT321" s="232" t="s">
        <v>131</v>
      </c>
      <c r="AU321" s="232" t="s">
        <v>84</v>
      </c>
      <c r="AY321" s="18" t="s">
        <v>128</v>
      </c>
      <c r="BE321" s="233">
        <f>IF(N321="základní",J321,0)</f>
        <v>0</v>
      </c>
      <c r="BF321" s="233">
        <f>IF(N321="snížená",J321,0)</f>
        <v>0</v>
      </c>
      <c r="BG321" s="233">
        <f>IF(N321="zákl. přenesená",J321,0)</f>
        <v>0</v>
      </c>
      <c r="BH321" s="233">
        <f>IF(N321="sníž. přenesená",J321,0)</f>
        <v>0</v>
      </c>
      <c r="BI321" s="233">
        <f>IF(N321="nulová",J321,0)</f>
        <v>0</v>
      </c>
      <c r="BJ321" s="18" t="s">
        <v>84</v>
      </c>
      <c r="BK321" s="233">
        <f>ROUND(I321*H321,2)</f>
        <v>0</v>
      </c>
      <c r="BL321" s="18" t="s">
        <v>135</v>
      </c>
      <c r="BM321" s="232" t="s">
        <v>865</v>
      </c>
    </row>
    <row r="322" s="2" customFormat="1" ht="24.15" customHeight="1">
      <c r="A322" s="39"/>
      <c r="B322" s="40"/>
      <c r="C322" s="220" t="s">
        <v>560</v>
      </c>
      <c r="D322" s="220" t="s">
        <v>131</v>
      </c>
      <c r="E322" s="221" t="s">
        <v>1859</v>
      </c>
      <c r="F322" s="222" t="s">
        <v>1860</v>
      </c>
      <c r="G322" s="223" t="s">
        <v>367</v>
      </c>
      <c r="H322" s="224">
        <v>9</v>
      </c>
      <c r="I322" s="225"/>
      <c r="J322" s="226">
        <f>ROUND(I322*H322,2)</f>
        <v>0</v>
      </c>
      <c r="K322" s="227"/>
      <c r="L322" s="45"/>
      <c r="M322" s="228" t="s">
        <v>1</v>
      </c>
      <c r="N322" s="229" t="s">
        <v>41</v>
      </c>
      <c r="O322" s="92"/>
      <c r="P322" s="230">
        <f>O322*H322</f>
        <v>0</v>
      </c>
      <c r="Q322" s="230">
        <v>0</v>
      </c>
      <c r="R322" s="230">
        <f>Q322*H322</f>
        <v>0</v>
      </c>
      <c r="S322" s="230">
        <v>0</v>
      </c>
      <c r="T322" s="231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32" t="s">
        <v>135</v>
      </c>
      <c r="AT322" s="232" t="s">
        <v>131</v>
      </c>
      <c r="AU322" s="232" t="s">
        <v>84</v>
      </c>
      <c r="AY322" s="18" t="s">
        <v>128</v>
      </c>
      <c r="BE322" s="233">
        <f>IF(N322="základní",J322,0)</f>
        <v>0</v>
      </c>
      <c r="BF322" s="233">
        <f>IF(N322="snížená",J322,0)</f>
        <v>0</v>
      </c>
      <c r="BG322" s="233">
        <f>IF(N322="zákl. přenesená",J322,0)</f>
        <v>0</v>
      </c>
      <c r="BH322" s="233">
        <f>IF(N322="sníž. přenesená",J322,0)</f>
        <v>0</v>
      </c>
      <c r="BI322" s="233">
        <f>IF(N322="nulová",J322,0)</f>
        <v>0</v>
      </c>
      <c r="BJ322" s="18" t="s">
        <v>84</v>
      </c>
      <c r="BK322" s="233">
        <f>ROUND(I322*H322,2)</f>
        <v>0</v>
      </c>
      <c r="BL322" s="18" t="s">
        <v>135</v>
      </c>
      <c r="BM322" s="232" t="s">
        <v>873</v>
      </c>
    </row>
    <row r="323" s="2" customFormat="1" ht="24.15" customHeight="1">
      <c r="A323" s="39"/>
      <c r="B323" s="40"/>
      <c r="C323" s="220" t="s">
        <v>564</v>
      </c>
      <c r="D323" s="220" t="s">
        <v>131</v>
      </c>
      <c r="E323" s="221" t="s">
        <v>1861</v>
      </c>
      <c r="F323" s="222" t="s">
        <v>1862</v>
      </c>
      <c r="G323" s="223" t="s">
        <v>367</v>
      </c>
      <c r="H323" s="224">
        <v>1</v>
      </c>
      <c r="I323" s="225"/>
      <c r="J323" s="226">
        <f>ROUND(I323*H323,2)</f>
        <v>0</v>
      </c>
      <c r="K323" s="227"/>
      <c r="L323" s="45"/>
      <c r="M323" s="228" t="s">
        <v>1</v>
      </c>
      <c r="N323" s="229" t="s">
        <v>41</v>
      </c>
      <c r="O323" s="92"/>
      <c r="P323" s="230">
        <f>O323*H323</f>
        <v>0</v>
      </c>
      <c r="Q323" s="230">
        <v>0</v>
      </c>
      <c r="R323" s="230">
        <f>Q323*H323</f>
        <v>0</v>
      </c>
      <c r="S323" s="230">
        <v>0</v>
      </c>
      <c r="T323" s="231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32" t="s">
        <v>135</v>
      </c>
      <c r="AT323" s="232" t="s">
        <v>131</v>
      </c>
      <c r="AU323" s="232" t="s">
        <v>84</v>
      </c>
      <c r="AY323" s="18" t="s">
        <v>128</v>
      </c>
      <c r="BE323" s="233">
        <f>IF(N323="základní",J323,0)</f>
        <v>0</v>
      </c>
      <c r="BF323" s="233">
        <f>IF(N323="snížená",J323,0)</f>
        <v>0</v>
      </c>
      <c r="BG323" s="233">
        <f>IF(N323="zákl. přenesená",J323,0)</f>
        <v>0</v>
      </c>
      <c r="BH323" s="233">
        <f>IF(N323="sníž. přenesená",J323,0)</f>
        <v>0</v>
      </c>
      <c r="BI323" s="233">
        <f>IF(N323="nulová",J323,0)</f>
        <v>0</v>
      </c>
      <c r="BJ323" s="18" t="s">
        <v>84</v>
      </c>
      <c r="BK323" s="233">
        <f>ROUND(I323*H323,2)</f>
        <v>0</v>
      </c>
      <c r="BL323" s="18" t="s">
        <v>135</v>
      </c>
      <c r="BM323" s="232" t="s">
        <v>882</v>
      </c>
    </row>
    <row r="324" s="2" customFormat="1" ht="24.15" customHeight="1">
      <c r="A324" s="39"/>
      <c r="B324" s="40"/>
      <c r="C324" s="220" t="s">
        <v>570</v>
      </c>
      <c r="D324" s="220" t="s">
        <v>131</v>
      </c>
      <c r="E324" s="221" t="s">
        <v>1863</v>
      </c>
      <c r="F324" s="222" t="s">
        <v>1864</v>
      </c>
      <c r="G324" s="223" t="s">
        <v>367</v>
      </c>
      <c r="H324" s="224">
        <v>14</v>
      </c>
      <c r="I324" s="225"/>
      <c r="J324" s="226">
        <f>ROUND(I324*H324,2)</f>
        <v>0</v>
      </c>
      <c r="K324" s="227"/>
      <c r="L324" s="45"/>
      <c r="M324" s="228" t="s">
        <v>1</v>
      </c>
      <c r="N324" s="229" t="s">
        <v>41</v>
      </c>
      <c r="O324" s="92"/>
      <c r="P324" s="230">
        <f>O324*H324</f>
        <v>0</v>
      </c>
      <c r="Q324" s="230">
        <v>0</v>
      </c>
      <c r="R324" s="230">
        <f>Q324*H324</f>
        <v>0</v>
      </c>
      <c r="S324" s="230">
        <v>0</v>
      </c>
      <c r="T324" s="231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32" t="s">
        <v>135</v>
      </c>
      <c r="AT324" s="232" t="s">
        <v>131</v>
      </c>
      <c r="AU324" s="232" t="s">
        <v>84</v>
      </c>
      <c r="AY324" s="18" t="s">
        <v>128</v>
      </c>
      <c r="BE324" s="233">
        <f>IF(N324="základní",J324,0)</f>
        <v>0</v>
      </c>
      <c r="BF324" s="233">
        <f>IF(N324="snížená",J324,0)</f>
        <v>0</v>
      </c>
      <c r="BG324" s="233">
        <f>IF(N324="zákl. přenesená",J324,0)</f>
        <v>0</v>
      </c>
      <c r="BH324" s="233">
        <f>IF(N324="sníž. přenesená",J324,0)</f>
        <v>0</v>
      </c>
      <c r="BI324" s="233">
        <f>IF(N324="nulová",J324,0)</f>
        <v>0</v>
      </c>
      <c r="BJ324" s="18" t="s">
        <v>84</v>
      </c>
      <c r="BK324" s="233">
        <f>ROUND(I324*H324,2)</f>
        <v>0</v>
      </c>
      <c r="BL324" s="18" t="s">
        <v>135</v>
      </c>
      <c r="BM324" s="232" t="s">
        <v>893</v>
      </c>
    </row>
    <row r="325" s="2" customFormat="1" ht="24.15" customHeight="1">
      <c r="A325" s="39"/>
      <c r="B325" s="40"/>
      <c r="C325" s="220" t="s">
        <v>575</v>
      </c>
      <c r="D325" s="220" t="s">
        <v>131</v>
      </c>
      <c r="E325" s="221" t="s">
        <v>1865</v>
      </c>
      <c r="F325" s="222" t="s">
        <v>1866</v>
      </c>
      <c r="G325" s="223" t="s">
        <v>367</v>
      </c>
      <c r="H325" s="224">
        <v>14</v>
      </c>
      <c r="I325" s="225"/>
      <c r="J325" s="226">
        <f>ROUND(I325*H325,2)</f>
        <v>0</v>
      </c>
      <c r="K325" s="227"/>
      <c r="L325" s="45"/>
      <c r="M325" s="228" t="s">
        <v>1</v>
      </c>
      <c r="N325" s="229" t="s">
        <v>41</v>
      </c>
      <c r="O325" s="92"/>
      <c r="P325" s="230">
        <f>O325*H325</f>
        <v>0</v>
      </c>
      <c r="Q325" s="230">
        <v>0</v>
      </c>
      <c r="R325" s="230">
        <f>Q325*H325</f>
        <v>0</v>
      </c>
      <c r="S325" s="230">
        <v>0</v>
      </c>
      <c r="T325" s="231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32" t="s">
        <v>135</v>
      </c>
      <c r="AT325" s="232" t="s">
        <v>131</v>
      </c>
      <c r="AU325" s="232" t="s">
        <v>84</v>
      </c>
      <c r="AY325" s="18" t="s">
        <v>128</v>
      </c>
      <c r="BE325" s="233">
        <f>IF(N325="základní",J325,0)</f>
        <v>0</v>
      </c>
      <c r="BF325" s="233">
        <f>IF(N325="snížená",J325,0)</f>
        <v>0</v>
      </c>
      <c r="BG325" s="233">
        <f>IF(N325="zákl. přenesená",J325,0)</f>
        <v>0</v>
      </c>
      <c r="BH325" s="233">
        <f>IF(N325="sníž. přenesená",J325,0)</f>
        <v>0</v>
      </c>
      <c r="BI325" s="233">
        <f>IF(N325="nulová",J325,0)</f>
        <v>0</v>
      </c>
      <c r="BJ325" s="18" t="s">
        <v>84</v>
      </c>
      <c r="BK325" s="233">
        <f>ROUND(I325*H325,2)</f>
        <v>0</v>
      </c>
      <c r="BL325" s="18" t="s">
        <v>135</v>
      </c>
      <c r="BM325" s="232" t="s">
        <v>902</v>
      </c>
    </row>
    <row r="326" s="2" customFormat="1" ht="24.15" customHeight="1">
      <c r="A326" s="39"/>
      <c r="B326" s="40"/>
      <c r="C326" s="220" t="s">
        <v>579</v>
      </c>
      <c r="D326" s="220" t="s">
        <v>131</v>
      </c>
      <c r="E326" s="221" t="s">
        <v>1867</v>
      </c>
      <c r="F326" s="222" t="s">
        <v>1868</v>
      </c>
      <c r="G326" s="223" t="s">
        <v>367</v>
      </c>
      <c r="H326" s="224">
        <v>14</v>
      </c>
      <c r="I326" s="225"/>
      <c r="J326" s="226">
        <f>ROUND(I326*H326,2)</f>
        <v>0</v>
      </c>
      <c r="K326" s="227"/>
      <c r="L326" s="45"/>
      <c r="M326" s="228" t="s">
        <v>1</v>
      </c>
      <c r="N326" s="229" t="s">
        <v>41</v>
      </c>
      <c r="O326" s="92"/>
      <c r="P326" s="230">
        <f>O326*H326</f>
        <v>0</v>
      </c>
      <c r="Q326" s="230">
        <v>0</v>
      </c>
      <c r="R326" s="230">
        <f>Q326*H326</f>
        <v>0</v>
      </c>
      <c r="S326" s="230">
        <v>0</v>
      </c>
      <c r="T326" s="231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32" t="s">
        <v>135</v>
      </c>
      <c r="AT326" s="232" t="s">
        <v>131</v>
      </c>
      <c r="AU326" s="232" t="s">
        <v>84</v>
      </c>
      <c r="AY326" s="18" t="s">
        <v>128</v>
      </c>
      <c r="BE326" s="233">
        <f>IF(N326="základní",J326,0)</f>
        <v>0</v>
      </c>
      <c r="BF326" s="233">
        <f>IF(N326="snížená",J326,0)</f>
        <v>0</v>
      </c>
      <c r="BG326" s="233">
        <f>IF(N326="zákl. přenesená",J326,0)</f>
        <v>0</v>
      </c>
      <c r="BH326" s="233">
        <f>IF(N326="sníž. přenesená",J326,0)</f>
        <v>0</v>
      </c>
      <c r="BI326" s="233">
        <f>IF(N326="nulová",J326,0)</f>
        <v>0</v>
      </c>
      <c r="BJ326" s="18" t="s">
        <v>84</v>
      </c>
      <c r="BK326" s="233">
        <f>ROUND(I326*H326,2)</f>
        <v>0</v>
      </c>
      <c r="BL326" s="18" t="s">
        <v>135</v>
      </c>
      <c r="BM326" s="232" t="s">
        <v>911</v>
      </c>
    </row>
    <row r="327" s="2" customFormat="1" ht="24.15" customHeight="1">
      <c r="A327" s="39"/>
      <c r="B327" s="40"/>
      <c r="C327" s="270" t="s">
        <v>583</v>
      </c>
      <c r="D327" s="270" t="s">
        <v>279</v>
      </c>
      <c r="E327" s="271" t="s">
        <v>1869</v>
      </c>
      <c r="F327" s="272" t="s">
        <v>1870</v>
      </c>
      <c r="G327" s="273" t="s">
        <v>449</v>
      </c>
      <c r="H327" s="274">
        <v>440.5</v>
      </c>
      <c r="I327" s="275"/>
      <c r="J327" s="276">
        <f>ROUND(I327*H327,2)</f>
        <v>0</v>
      </c>
      <c r="K327" s="277"/>
      <c r="L327" s="278"/>
      <c r="M327" s="279" t="s">
        <v>1</v>
      </c>
      <c r="N327" s="280" t="s">
        <v>41</v>
      </c>
      <c r="O327" s="92"/>
      <c r="P327" s="230">
        <f>O327*H327</f>
        <v>0</v>
      </c>
      <c r="Q327" s="230">
        <v>0</v>
      </c>
      <c r="R327" s="230">
        <f>Q327*H327</f>
        <v>0</v>
      </c>
      <c r="S327" s="230">
        <v>0</v>
      </c>
      <c r="T327" s="231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32" t="s">
        <v>175</v>
      </c>
      <c r="AT327" s="232" t="s">
        <v>279</v>
      </c>
      <c r="AU327" s="232" t="s">
        <v>84</v>
      </c>
      <c r="AY327" s="18" t="s">
        <v>128</v>
      </c>
      <c r="BE327" s="233">
        <f>IF(N327="základní",J327,0)</f>
        <v>0</v>
      </c>
      <c r="BF327" s="233">
        <f>IF(N327="snížená",J327,0)</f>
        <v>0</v>
      </c>
      <c r="BG327" s="233">
        <f>IF(N327="zákl. přenesená",J327,0)</f>
        <v>0</v>
      </c>
      <c r="BH327" s="233">
        <f>IF(N327="sníž. přenesená",J327,0)</f>
        <v>0</v>
      </c>
      <c r="BI327" s="233">
        <f>IF(N327="nulová",J327,0)</f>
        <v>0</v>
      </c>
      <c r="BJ327" s="18" t="s">
        <v>84</v>
      </c>
      <c r="BK327" s="233">
        <f>ROUND(I327*H327,2)</f>
        <v>0</v>
      </c>
      <c r="BL327" s="18" t="s">
        <v>135</v>
      </c>
      <c r="BM327" s="232" t="s">
        <v>922</v>
      </c>
    </row>
    <row r="328" s="2" customFormat="1" ht="24.15" customHeight="1">
      <c r="A328" s="39"/>
      <c r="B328" s="40"/>
      <c r="C328" s="270" t="s">
        <v>588</v>
      </c>
      <c r="D328" s="270" t="s">
        <v>279</v>
      </c>
      <c r="E328" s="271" t="s">
        <v>1871</v>
      </c>
      <c r="F328" s="272" t="s">
        <v>1872</v>
      </c>
      <c r="G328" s="273" t="s">
        <v>367</v>
      </c>
      <c r="H328" s="274">
        <v>1</v>
      </c>
      <c r="I328" s="275"/>
      <c r="J328" s="276">
        <f>ROUND(I328*H328,2)</f>
        <v>0</v>
      </c>
      <c r="K328" s="277"/>
      <c r="L328" s="278"/>
      <c r="M328" s="279" t="s">
        <v>1</v>
      </c>
      <c r="N328" s="280" t="s">
        <v>41</v>
      </c>
      <c r="O328" s="92"/>
      <c r="P328" s="230">
        <f>O328*H328</f>
        <v>0</v>
      </c>
      <c r="Q328" s="230">
        <v>0</v>
      </c>
      <c r="R328" s="230">
        <f>Q328*H328</f>
        <v>0</v>
      </c>
      <c r="S328" s="230">
        <v>0</v>
      </c>
      <c r="T328" s="231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32" t="s">
        <v>175</v>
      </c>
      <c r="AT328" s="232" t="s">
        <v>279</v>
      </c>
      <c r="AU328" s="232" t="s">
        <v>84</v>
      </c>
      <c r="AY328" s="18" t="s">
        <v>128</v>
      </c>
      <c r="BE328" s="233">
        <f>IF(N328="základní",J328,0)</f>
        <v>0</v>
      </c>
      <c r="BF328" s="233">
        <f>IF(N328="snížená",J328,0)</f>
        <v>0</v>
      </c>
      <c r="BG328" s="233">
        <f>IF(N328="zákl. přenesená",J328,0)</f>
        <v>0</v>
      </c>
      <c r="BH328" s="233">
        <f>IF(N328="sníž. přenesená",J328,0)</f>
        <v>0</v>
      </c>
      <c r="BI328" s="233">
        <f>IF(N328="nulová",J328,0)</f>
        <v>0</v>
      </c>
      <c r="BJ328" s="18" t="s">
        <v>84</v>
      </c>
      <c r="BK328" s="233">
        <f>ROUND(I328*H328,2)</f>
        <v>0</v>
      </c>
      <c r="BL328" s="18" t="s">
        <v>135</v>
      </c>
      <c r="BM328" s="232" t="s">
        <v>932</v>
      </c>
    </row>
    <row r="329" s="2" customFormat="1" ht="24.15" customHeight="1">
      <c r="A329" s="39"/>
      <c r="B329" s="40"/>
      <c r="C329" s="270" t="s">
        <v>592</v>
      </c>
      <c r="D329" s="270" t="s">
        <v>279</v>
      </c>
      <c r="E329" s="271" t="s">
        <v>1873</v>
      </c>
      <c r="F329" s="272" t="s">
        <v>1874</v>
      </c>
      <c r="G329" s="273" t="s">
        <v>367</v>
      </c>
      <c r="H329" s="274">
        <v>1</v>
      </c>
      <c r="I329" s="275"/>
      <c r="J329" s="276">
        <f>ROUND(I329*H329,2)</f>
        <v>0</v>
      </c>
      <c r="K329" s="277"/>
      <c r="L329" s="278"/>
      <c r="M329" s="279" t="s">
        <v>1</v>
      </c>
      <c r="N329" s="280" t="s">
        <v>41</v>
      </c>
      <c r="O329" s="92"/>
      <c r="P329" s="230">
        <f>O329*H329</f>
        <v>0</v>
      </c>
      <c r="Q329" s="230">
        <v>0</v>
      </c>
      <c r="R329" s="230">
        <f>Q329*H329</f>
        <v>0</v>
      </c>
      <c r="S329" s="230">
        <v>0</v>
      </c>
      <c r="T329" s="231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32" t="s">
        <v>175</v>
      </c>
      <c r="AT329" s="232" t="s">
        <v>279</v>
      </c>
      <c r="AU329" s="232" t="s">
        <v>84</v>
      </c>
      <c r="AY329" s="18" t="s">
        <v>128</v>
      </c>
      <c r="BE329" s="233">
        <f>IF(N329="základní",J329,0)</f>
        <v>0</v>
      </c>
      <c r="BF329" s="233">
        <f>IF(N329="snížená",J329,0)</f>
        <v>0</v>
      </c>
      <c r="BG329" s="233">
        <f>IF(N329="zákl. přenesená",J329,0)</f>
        <v>0</v>
      </c>
      <c r="BH329" s="233">
        <f>IF(N329="sníž. přenesená",J329,0)</f>
        <v>0</v>
      </c>
      <c r="BI329" s="233">
        <f>IF(N329="nulová",J329,0)</f>
        <v>0</v>
      </c>
      <c r="BJ329" s="18" t="s">
        <v>84</v>
      </c>
      <c r="BK329" s="233">
        <f>ROUND(I329*H329,2)</f>
        <v>0</v>
      </c>
      <c r="BL329" s="18" t="s">
        <v>135</v>
      </c>
      <c r="BM329" s="232" t="s">
        <v>944</v>
      </c>
    </row>
    <row r="330" s="2" customFormat="1" ht="24.15" customHeight="1">
      <c r="A330" s="39"/>
      <c r="B330" s="40"/>
      <c r="C330" s="270" t="s">
        <v>596</v>
      </c>
      <c r="D330" s="270" t="s">
        <v>279</v>
      </c>
      <c r="E330" s="271" t="s">
        <v>1875</v>
      </c>
      <c r="F330" s="272" t="s">
        <v>1876</v>
      </c>
      <c r="G330" s="273" t="s">
        <v>367</v>
      </c>
      <c r="H330" s="274">
        <v>2</v>
      </c>
      <c r="I330" s="275"/>
      <c r="J330" s="276">
        <f>ROUND(I330*H330,2)</f>
        <v>0</v>
      </c>
      <c r="K330" s="277"/>
      <c r="L330" s="278"/>
      <c r="M330" s="279" t="s">
        <v>1</v>
      </c>
      <c r="N330" s="280" t="s">
        <v>41</v>
      </c>
      <c r="O330" s="92"/>
      <c r="P330" s="230">
        <f>O330*H330</f>
        <v>0</v>
      </c>
      <c r="Q330" s="230">
        <v>0</v>
      </c>
      <c r="R330" s="230">
        <f>Q330*H330</f>
        <v>0</v>
      </c>
      <c r="S330" s="230">
        <v>0</v>
      </c>
      <c r="T330" s="231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32" t="s">
        <v>175</v>
      </c>
      <c r="AT330" s="232" t="s">
        <v>279</v>
      </c>
      <c r="AU330" s="232" t="s">
        <v>84</v>
      </c>
      <c r="AY330" s="18" t="s">
        <v>128</v>
      </c>
      <c r="BE330" s="233">
        <f>IF(N330="základní",J330,0)</f>
        <v>0</v>
      </c>
      <c r="BF330" s="233">
        <f>IF(N330="snížená",J330,0)</f>
        <v>0</v>
      </c>
      <c r="BG330" s="233">
        <f>IF(N330="zákl. přenesená",J330,0)</f>
        <v>0</v>
      </c>
      <c r="BH330" s="233">
        <f>IF(N330="sníž. přenesená",J330,0)</f>
        <v>0</v>
      </c>
      <c r="BI330" s="233">
        <f>IF(N330="nulová",J330,0)</f>
        <v>0</v>
      </c>
      <c r="BJ330" s="18" t="s">
        <v>84</v>
      </c>
      <c r="BK330" s="233">
        <f>ROUND(I330*H330,2)</f>
        <v>0</v>
      </c>
      <c r="BL330" s="18" t="s">
        <v>135</v>
      </c>
      <c r="BM330" s="232" t="s">
        <v>953</v>
      </c>
    </row>
    <row r="331" s="2" customFormat="1" ht="33" customHeight="1">
      <c r="A331" s="39"/>
      <c r="B331" s="40"/>
      <c r="C331" s="270" t="s">
        <v>601</v>
      </c>
      <c r="D331" s="270" t="s">
        <v>279</v>
      </c>
      <c r="E331" s="271" t="s">
        <v>1877</v>
      </c>
      <c r="F331" s="272" t="s">
        <v>1878</v>
      </c>
      <c r="G331" s="273" t="s">
        <v>367</v>
      </c>
      <c r="H331" s="274">
        <v>2</v>
      </c>
      <c r="I331" s="275"/>
      <c r="J331" s="276">
        <f>ROUND(I331*H331,2)</f>
        <v>0</v>
      </c>
      <c r="K331" s="277"/>
      <c r="L331" s="278"/>
      <c r="M331" s="279" t="s">
        <v>1</v>
      </c>
      <c r="N331" s="280" t="s">
        <v>41</v>
      </c>
      <c r="O331" s="92"/>
      <c r="P331" s="230">
        <f>O331*H331</f>
        <v>0</v>
      </c>
      <c r="Q331" s="230">
        <v>0</v>
      </c>
      <c r="R331" s="230">
        <f>Q331*H331</f>
        <v>0</v>
      </c>
      <c r="S331" s="230">
        <v>0</v>
      </c>
      <c r="T331" s="231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32" t="s">
        <v>175</v>
      </c>
      <c r="AT331" s="232" t="s">
        <v>279</v>
      </c>
      <c r="AU331" s="232" t="s">
        <v>84</v>
      </c>
      <c r="AY331" s="18" t="s">
        <v>128</v>
      </c>
      <c r="BE331" s="233">
        <f>IF(N331="základní",J331,0)</f>
        <v>0</v>
      </c>
      <c r="BF331" s="233">
        <f>IF(N331="snížená",J331,0)</f>
        <v>0</v>
      </c>
      <c r="BG331" s="233">
        <f>IF(N331="zákl. přenesená",J331,0)</f>
        <v>0</v>
      </c>
      <c r="BH331" s="233">
        <f>IF(N331="sníž. přenesená",J331,0)</f>
        <v>0</v>
      </c>
      <c r="BI331" s="233">
        <f>IF(N331="nulová",J331,0)</f>
        <v>0</v>
      </c>
      <c r="BJ331" s="18" t="s">
        <v>84</v>
      </c>
      <c r="BK331" s="233">
        <f>ROUND(I331*H331,2)</f>
        <v>0</v>
      </c>
      <c r="BL331" s="18" t="s">
        <v>135</v>
      </c>
      <c r="BM331" s="232" t="s">
        <v>962</v>
      </c>
    </row>
    <row r="332" s="2" customFormat="1" ht="21.75" customHeight="1">
      <c r="A332" s="39"/>
      <c r="B332" s="40"/>
      <c r="C332" s="270" t="s">
        <v>608</v>
      </c>
      <c r="D332" s="270" t="s">
        <v>279</v>
      </c>
      <c r="E332" s="271" t="s">
        <v>1879</v>
      </c>
      <c r="F332" s="272" t="s">
        <v>1880</v>
      </c>
      <c r="G332" s="273" t="s">
        <v>367</v>
      </c>
      <c r="H332" s="274">
        <v>2</v>
      </c>
      <c r="I332" s="275"/>
      <c r="J332" s="276">
        <f>ROUND(I332*H332,2)</f>
        <v>0</v>
      </c>
      <c r="K332" s="277"/>
      <c r="L332" s="278"/>
      <c r="M332" s="279" t="s">
        <v>1</v>
      </c>
      <c r="N332" s="280" t="s">
        <v>41</v>
      </c>
      <c r="O332" s="92"/>
      <c r="P332" s="230">
        <f>O332*H332</f>
        <v>0</v>
      </c>
      <c r="Q332" s="230">
        <v>0</v>
      </c>
      <c r="R332" s="230">
        <f>Q332*H332</f>
        <v>0</v>
      </c>
      <c r="S332" s="230">
        <v>0</v>
      </c>
      <c r="T332" s="231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32" t="s">
        <v>175</v>
      </c>
      <c r="AT332" s="232" t="s">
        <v>279</v>
      </c>
      <c r="AU332" s="232" t="s">
        <v>84</v>
      </c>
      <c r="AY332" s="18" t="s">
        <v>128</v>
      </c>
      <c r="BE332" s="233">
        <f>IF(N332="základní",J332,0)</f>
        <v>0</v>
      </c>
      <c r="BF332" s="233">
        <f>IF(N332="snížená",J332,0)</f>
        <v>0</v>
      </c>
      <c r="BG332" s="233">
        <f>IF(N332="zákl. přenesená",J332,0)</f>
        <v>0</v>
      </c>
      <c r="BH332" s="233">
        <f>IF(N332="sníž. přenesená",J332,0)</f>
        <v>0</v>
      </c>
      <c r="BI332" s="233">
        <f>IF(N332="nulová",J332,0)</f>
        <v>0</v>
      </c>
      <c r="BJ332" s="18" t="s">
        <v>84</v>
      </c>
      <c r="BK332" s="233">
        <f>ROUND(I332*H332,2)</f>
        <v>0</v>
      </c>
      <c r="BL332" s="18" t="s">
        <v>135</v>
      </c>
      <c r="BM332" s="232" t="s">
        <v>970</v>
      </c>
    </row>
    <row r="333" s="2" customFormat="1" ht="21.75" customHeight="1">
      <c r="A333" s="39"/>
      <c r="B333" s="40"/>
      <c r="C333" s="270" t="s">
        <v>613</v>
      </c>
      <c r="D333" s="270" t="s">
        <v>279</v>
      </c>
      <c r="E333" s="271" t="s">
        <v>1881</v>
      </c>
      <c r="F333" s="272" t="s">
        <v>1882</v>
      </c>
      <c r="G333" s="273" t="s">
        <v>367</v>
      </c>
      <c r="H333" s="274">
        <v>2</v>
      </c>
      <c r="I333" s="275"/>
      <c r="J333" s="276">
        <f>ROUND(I333*H333,2)</f>
        <v>0</v>
      </c>
      <c r="K333" s="277"/>
      <c r="L333" s="278"/>
      <c r="M333" s="279" t="s">
        <v>1</v>
      </c>
      <c r="N333" s="280" t="s">
        <v>41</v>
      </c>
      <c r="O333" s="92"/>
      <c r="P333" s="230">
        <f>O333*H333</f>
        <v>0</v>
      </c>
      <c r="Q333" s="230">
        <v>0</v>
      </c>
      <c r="R333" s="230">
        <f>Q333*H333</f>
        <v>0</v>
      </c>
      <c r="S333" s="230">
        <v>0</v>
      </c>
      <c r="T333" s="231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32" t="s">
        <v>175</v>
      </c>
      <c r="AT333" s="232" t="s">
        <v>279</v>
      </c>
      <c r="AU333" s="232" t="s">
        <v>84</v>
      </c>
      <c r="AY333" s="18" t="s">
        <v>128</v>
      </c>
      <c r="BE333" s="233">
        <f>IF(N333="základní",J333,0)</f>
        <v>0</v>
      </c>
      <c r="BF333" s="233">
        <f>IF(N333="snížená",J333,0)</f>
        <v>0</v>
      </c>
      <c r="BG333" s="233">
        <f>IF(N333="zákl. přenesená",J333,0)</f>
        <v>0</v>
      </c>
      <c r="BH333" s="233">
        <f>IF(N333="sníž. přenesená",J333,0)</f>
        <v>0</v>
      </c>
      <c r="BI333" s="233">
        <f>IF(N333="nulová",J333,0)</f>
        <v>0</v>
      </c>
      <c r="BJ333" s="18" t="s">
        <v>84</v>
      </c>
      <c r="BK333" s="233">
        <f>ROUND(I333*H333,2)</f>
        <v>0</v>
      </c>
      <c r="BL333" s="18" t="s">
        <v>135</v>
      </c>
      <c r="BM333" s="232" t="s">
        <v>980</v>
      </c>
    </row>
    <row r="334" s="2" customFormat="1" ht="24.15" customHeight="1">
      <c r="A334" s="39"/>
      <c r="B334" s="40"/>
      <c r="C334" s="270" t="s">
        <v>619</v>
      </c>
      <c r="D334" s="270" t="s">
        <v>279</v>
      </c>
      <c r="E334" s="271" t="s">
        <v>1883</v>
      </c>
      <c r="F334" s="272" t="s">
        <v>1884</v>
      </c>
      <c r="G334" s="273" t="s">
        <v>367</v>
      </c>
      <c r="H334" s="274">
        <v>2</v>
      </c>
      <c r="I334" s="275"/>
      <c r="J334" s="276">
        <f>ROUND(I334*H334,2)</f>
        <v>0</v>
      </c>
      <c r="K334" s="277"/>
      <c r="L334" s="278"/>
      <c r="M334" s="279" t="s">
        <v>1</v>
      </c>
      <c r="N334" s="280" t="s">
        <v>41</v>
      </c>
      <c r="O334" s="92"/>
      <c r="P334" s="230">
        <f>O334*H334</f>
        <v>0</v>
      </c>
      <c r="Q334" s="230">
        <v>0</v>
      </c>
      <c r="R334" s="230">
        <f>Q334*H334</f>
        <v>0</v>
      </c>
      <c r="S334" s="230">
        <v>0</v>
      </c>
      <c r="T334" s="231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32" t="s">
        <v>175</v>
      </c>
      <c r="AT334" s="232" t="s">
        <v>279</v>
      </c>
      <c r="AU334" s="232" t="s">
        <v>84</v>
      </c>
      <c r="AY334" s="18" t="s">
        <v>128</v>
      </c>
      <c r="BE334" s="233">
        <f>IF(N334="základní",J334,0)</f>
        <v>0</v>
      </c>
      <c r="BF334" s="233">
        <f>IF(N334="snížená",J334,0)</f>
        <v>0</v>
      </c>
      <c r="BG334" s="233">
        <f>IF(N334="zákl. přenesená",J334,0)</f>
        <v>0</v>
      </c>
      <c r="BH334" s="233">
        <f>IF(N334="sníž. přenesená",J334,0)</f>
        <v>0</v>
      </c>
      <c r="BI334" s="233">
        <f>IF(N334="nulová",J334,0)</f>
        <v>0</v>
      </c>
      <c r="BJ334" s="18" t="s">
        <v>84</v>
      </c>
      <c r="BK334" s="233">
        <f>ROUND(I334*H334,2)</f>
        <v>0</v>
      </c>
      <c r="BL334" s="18" t="s">
        <v>135</v>
      </c>
      <c r="BM334" s="232" t="s">
        <v>990</v>
      </c>
    </row>
    <row r="335" s="2" customFormat="1" ht="24.15" customHeight="1">
      <c r="A335" s="39"/>
      <c r="B335" s="40"/>
      <c r="C335" s="270" t="s">
        <v>624</v>
      </c>
      <c r="D335" s="270" t="s">
        <v>279</v>
      </c>
      <c r="E335" s="271" t="s">
        <v>1885</v>
      </c>
      <c r="F335" s="272" t="s">
        <v>1886</v>
      </c>
      <c r="G335" s="273" t="s">
        <v>367</v>
      </c>
      <c r="H335" s="274">
        <v>3</v>
      </c>
      <c r="I335" s="275"/>
      <c r="J335" s="276">
        <f>ROUND(I335*H335,2)</f>
        <v>0</v>
      </c>
      <c r="K335" s="277"/>
      <c r="L335" s="278"/>
      <c r="M335" s="279" t="s">
        <v>1</v>
      </c>
      <c r="N335" s="280" t="s">
        <v>41</v>
      </c>
      <c r="O335" s="92"/>
      <c r="P335" s="230">
        <f>O335*H335</f>
        <v>0</v>
      </c>
      <c r="Q335" s="230">
        <v>0</v>
      </c>
      <c r="R335" s="230">
        <f>Q335*H335</f>
        <v>0</v>
      </c>
      <c r="S335" s="230">
        <v>0</v>
      </c>
      <c r="T335" s="231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32" t="s">
        <v>175</v>
      </c>
      <c r="AT335" s="232" t="s">
        <v>279</v>
      </c>
      <c r="AU335" s="232" t="s">
        <v>84</v>
      </c>
      <c r="AY335" s="18" t="s">
        <v>128</v>
      </c>
      <c r="BE335" s="233">
        <f>IF(N335="základní",J335,0)</f>
        <v>0</v>
      </c>
      <c r="BF335" s="233">
        <f>IF(N335="snížená",J335,0)</f>
        <v>0</v>
      </c>
      <c r="BG335" s="233">
        <f>IF(N335="zákl. přenesená",J335,0)</f>
        <v>0</v>
      </c>
      <c r="BH335" s="233">
        <f>IF(N335="sníž. přenesená",J335,0)</f>
        <v>0</v>
      </c>
      <c r="BI335" s="233">
        <f>IF(N335="nulová",J335,0)</f>
        <v>0</v>
      </c>
      <c r="BJ335" s="18" t="s">
        <v>84</v>
      </c>
      <c r="BK335" s="233">
        <f>ROUND(I335*H335,2)</f>
        <v>0</v>
      </c>
      <c r="BL335" s="18" t="s">
        <v>135</v>
      </c>
      <c r="BM335" s="232" t="s">
        <v>1004</v>
      </c>
    </row>
    <row r="336" s="2" customFormat="1" ht="24.15" customHeight="1">
      <c r="A336" s="39"/>
      <c r="B336" s="40"/>
      <c r="C336" s="270" t="s">
        <v>628</v>
      </c>
      <c r="D336" s="270" t="s">
        <v>279</v>
      </c>
      <c r="E336" s="271" t="s">
        <v>1887</v>
      </c>
      <c r="F336" s="272" t="s">
        <v>1888</v>
      </c>
      <c r="G336" s="273" t="s">
        <v>207</v>
      </c>
      <c r="H336" s="274">
        <v>1</v>
      </c>
      <c r="I336" s="275"/>
      <c r="J336" s="276">
        <f>ROUND(I336*H336,2)</f>
        <v>0</v>
      </c>
      <c r="K336" s="277"/>
      <c r="L336" s="278"/>
      <c r="M336" s="279" t="s">
        <v>1</v>
      </c>
      <c r="N336" s="280" t="s">
        <v>41</v>
      </c>
      <c r="O336" s="92"/>
      <c r="P336" s="230">
        <f>O336*H336</f>
        <v>0</v>
      </c>
      <c r="Q336" s="230">
        <v>0</v>
      </c>
      <c r="R336" s="230">
        <f>Q336*H336</f>
        <v>0</v>
      </c>
      <c r="S336" s="230">
        <v>0</v>
      </c>
      <c r="T336" s="231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32" t="s">
        <v>175</v>
      </c>
      <c r="AT336" s="232" t="s">
        <v>279</v>
      </c>
      <c r="AU336" s="232" t="s">
        <v>84</v>
      </c>
      <c r="AY336" s="18" t="s">
        <v>128</v>
      </c>
      <c r="BE336" s="233">
        <f>IF(N336="základní",J336,0)</f>
        <v>0</v>
      </c>
      <c r="BF336" s="233">
        <f>IF(N336="snížená",J336,0)</f>
        <v>0</v>
      </c>
      <c r="BG336" s="233">
        <f>IF(N336="zákl. přenesená",J336,0)</f>
        <v>0</v>
      </c>
      <c r="BH336" s="233">
        <f>IF(N336="sníž. přenesená",J336,0)</f>
        <v>0</v>
      </c>
      <c r="BI336" s="233">
        <f>IF(N336="nulová",J336,0)</f>
        <v>0</v>
      </c>
      <c r="BJ336" s="18" t="s">
        <v>84</v>
      </c>
      <c r="BK336" s="233">
        <f>ROUND(I336*H336,2)</f>
        <v>0</v>
      </c>
      <c r="BL336" s="18" t="s">
        <v>135</v>
      </c>
      <c r="BM336" s="232" t="s">
        <v>1015</v>
      </c>
    </row>
    <row r="337" s="2" customFormat="1" ht="24.15" customHeight="1">
      <c r="A337" s="39"/>
      <c r="B337" s="40"/>
      <c r="C337" s="270" t="s">
        <v>633</v>
      </c>
      <c r="D337" s="270" t="s">
        <v>279</v>
      </c>
      <c r="E337" s="271" t="s">
        <v>1889</v>
      </c>
      <c r="F337" s="272" t="s">
        <v>1890</v>
      </c>
      <c r="G337" s="273" t="s">
        <v>207</v>
      </c>
      <c r="H337" s="274">
        <v>1</v>
      </c>
      <c r="I337" s="275"/>
      <c r="J337" s="276">
        <f>ROUND(I337*H337,2)</f>
        <v>0</v>
      </c>
      <c r="K337" s="277"/>
      <c r="L337" s="278"/>
      <c r="M337" s="279" t="s">
        <v>1</v>
      </c>
      <c r="N337" s="280" t="s">
        <v>41</v>
      </c>
      <c r="O337" s="92"/>
      <c r="P337" s="230">
        <f>O337*H337</f>
        <v>0</v>
      </c>
      <c r="Q337" s="230">
        <v>0</v>
      </c>
      <c r="R337" s="230">
        <f>Q337*H337</f>
        <v>0</v>
      </c>
      <c r="S337" s="230">
        <v>0</v>
      </c>
      <c r="T337" s="231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32" t="s">
        <v>175</v>
      </c>
      <c r="AT337" s="232" t="s">
        <v>279</v>
      </c>
      <c r="AU337" s="232" t="s">
        <v>84</v>
      </c>
      <c r="AY337" s="18" t="s">
        <v>128</v>
      </c>
      <c r="BE337" s="233">
        <f>IF(N337="základní",J337,0)</f>
        <v>0</v>
      </c>
      <c r="BF337" s="233">
        <f>IF(N337="snížená",J337,0)</f>
        <v>0</v>
      </c>
      <c r="BG337" s="233">
        <f>IF(N337="zákl. přenesená",J337,0)</f>
        <v>0</v>
      </c>
      <c r="BH337" s="233">
        <f>IF(N337="sníž. přenesená",J337,0)</f>
        <v>0</v>
      </c>
      <c r="BI337" s="233">
        <f>IF(N337="nulová",J337,0)</f>
        <v>0</v>
      </c>
      <c r="BJ337" s="18" t="s">
        <v>84</v>
      </c>
      <c r="BK337" s="233">
        <f>ROUND(I337*H337,2)</f>
        <v>0</v>
      </c>
      <c r="BL337" s="18" t="s">
        <v>135</v>
      </c>
      <c r="BM337" s="232" t="s">
        <v>1025</v>
      </c>
    </row>
    <row r="338" s="2" customFormat="1" ht="24.15" customHeight="1">
      <c r="A338" s="39"/>
      <c r="B338" s="40"/>
      <c r="C338" s="270" t="s">
        <v>639</v>
      </c>
      <c r="D338" s="270" t="s">
        <v>279</v>
      </c>
      <c r="E338" s="271" t="s">
        <v>1891</v>
      </c>
      <c r="F338" s="272" t="s">
        <v>1892</v>
      </c>
      <c r="G338" s="273" t="s">
        <v>367</v>
      </c>
      <c r="H338" s="274">
        <v>14</v>
      </c>
      <c r="I338" s="275"/>
      <c r="J338" s="276">
        <f>ROUND(I338*H338,2)</f>
        <v>0</v>
      </c>
      <c r="K338" s="277"/>
      <c r="L338" s="278"/>
      <c r="M338" s="279" t="s">
        <v>1</v>
      </c>
      <c r="N338" s="280" t="s">
        <v>41</v>
      </c>
      <c r="O338" s="92"/>
      <c r="P338" s="230">
        <f>O338*H338</f>
        <v>0</v>
      </c>
      <c r="Q338" s="230">
        <v>0</v>
      </c>
      <c r="R338" s="230">
        <f>Q338*H338</f>
        <v>0</v>
      </c>
      <c r="S338" s="230">
        <v>0</v>
      </c>
      <c r="T338" s="231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32" t="s">
        <v>175</v>
      </c>
      <c r="AT338" s="232" t="s">
        <v>279</v>
      </c>
      <c r="AU338" s="232" t="s">
        <v>84</v>
      </c>
      <c r="AY338" s="18" t="s">
        <v>128</v>
      </c>
      <c r="BE338" s="233">
        <f>IF(N338="základní",J338,0)</f>
        <v>0</v>
      </c>
      <c r="BF338" s="233">
        <f>IF(N338="snížená",J338,0)</f>
        <v>0</v>
      </c>
      <c r="BG338" s="233">
        <f>IF(N338="zákl. přenesená",J338,0)</f>
        <v>0</v>
      </c>
      <c r="BH338" s="233">
        <f>IF(N338="sníž. přenesená",J338,0)</f>
        <v>0</v>
      </c>
      <c r="BI338" s="233">
        <f>IF(N338="nulová",J338,0)</f>
        <v>0</v>
      </c>
      <c r="BJ338" s="18" t="s">
        <v>84</v>
      </c>
      <c r="BK338" s="233">
        <f>ROUND(I338*H338,2)</f>
        <v>0</v>
      </c>
      <c r="BL338" s="18" t="s">
        <v>135</v>
      </c>
      <c r="BM338" s="232" t="s">
        <v>1037</v>
      </c>
    </row>
    <row r="339" s="2" customFormat="1" ht="44.25" customHeight="1">
      <c r="A339" s="39"/>
      <c r="B339" s="40"/>
      <c r="C339" s="270" t="s">
        <v>157</v>
      </c>
      <c r="D339" s="270" t="s">
        <v>279</v>
      </c>
      <c r="E339" s="271" t="s">
        <v>1893</v>
      </c>
      <c r="F339" s="272" t="s">
        <v>1894</v>
      </c>
      <c r="G339" s="273" t="s">
        <v>367</v>
      </c>
      <c r="H339" s="274">
        <v>12.119999999999999</v>
      </c>
      <c r="I339" s="275"/>
      <c r="J339" s="276">
        <f>ROUND(I339*H339,2)</f>
        <v>0</v>
      </c>
      <c r="K339" s="277"/>
      <c r="L339" s="278"/>
      <c r="M339" s="279" t="s">
        <v>1</v>
      </c>
      <c r="N339" s="280" t="s">
        <v>41</v>
      </c>
      <c r="O339" s="92"/>
      <c r="P339" s="230">
        <f>O339*H339</f>
        <v>0</v>
      </c>
      <c r="Q339" s="230">
        <v>0</v>
      </c>
      <c r="R339" s="230">
        <f>Q339*H339</f>
        <v>0</v>
      </c>
      <c r="S339" s="230">
        <v>0</v>
      </c>
      <c r="T339" s="231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32" t="s">
        <v>175</v>
      </c>
      <c r="AT339" s="232" t="s">
        <v>279</v>
      </c>
      <c r="AU339" s="232" t="s">
        <v>84</v>
      </c>
      <c r="AY339" s="18" t="s">
        <v>128</v>
      </c>
      <c r="BE339" s="233">
        <f>IF(N339="základní",J339,0)</f>
        <v>0</v>
      </c>
      <c r="BF339" s="233">
        <f>IF(N339="snížená",J339,0)</f>
        <v>0</v>
      </c>
      <c r="BG339" s="233">
        <f>IF(N339="zákl. přenesená",J339,0)</f>
        <v>0</v>
      </c>
      <c r="BH339" s="233">
        <f>IF(N339="sníž. přenesená",J339,0)</f>
        <v>0</v>
      </c>
      <c r="BI339" s="233">
        <f>IF(N339="nulová",J339,0)</f>
        <v>0</v>
      </c>
      <c r="BJ339" s="18" t="s">
        <v>84</v>
      </c>
      <c r="BK339" s="233">
        <f>ROUND(I339*H339,2)</f>
        <v>0</v>
      </c>
      <c r="BL339" s="18" t="s">
        <v>135</v>
      </c>
      <c r="BM339" s="232" t="s">
        <v>1049</v>
      </c>
    </row>
    <row r="340" s="2" customFormat="1" ht="37.8" customHeight="1">
      <c r="A340" s="39"/>
      <c r="B340" s="40"/>
      <c r="C340" s="270" t="s">
        <v>648</v>
      </c>
      <c r="D340" s="270" t="s">
        <v>279</v>
      </c>
      <c r="E340" s="271" t="s">
        <v>1895</v>
      </c>
      <c r="F340" s="272" t="s">
        <v>1896</v>
      </c>
      <c r="G340" s="273" t="s">
        <v>367</v>
      </c>
      <c r="H340" s="274">
        <v>2.02</v>
      </c>
      <c r="I340" s="275"/>
      <c r="J340" s="276">
        <f>ROUND(I340*H340,2)</f>
        <v>0</v>
      </c>
      <c r="K340" s="277"/>
      <c r="L340" s="278"/>
      <c r="M340" s="279" t="s">
        <v>1</v>
      </c>
      <c r="N340" s="280" t="s">
        <v>41</v>
      </c>
      <c r="O340" s="92"/>
      <c r="P340" s="230">
        <f>O340*H340</f>
        <v>0</v>
      </c>
      <c r="Q340" s="230">
        <v>0</v>
      </c>
      <c r="R340" s="230">
        <f>Q340*H340</f>
        <v>0</v>
      </c>
      <c r="S340" s="230">
        <v>0</v>
      </c>
      <c r="T340" s="231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32" t="s">
        <v>175</v>
      </c>
      <c r="AT340" s="232" t="s">
        <v>279</v>
      </c>
      <c r="AU340" s="232" t="s">
        <v>84</v>
      </c>
      <c r="AY340" s="18" t="s">
        <v>128</v>
      </c>
      <c r="BE340" s="233">
        <f>IF(N340="základní",J340,0)</f>
        <v>0</v>
      </c>
      <c r="BF340" s="233">
        <f>IF(N340="snížená",J340,0)</f>
        <v>0</v>
      </c>
      <c r="BG340" s="233">
        <f>IF(N340="zákl. přenesená",J340,0)</f>
        <v>0</v>
      </c>
      <c r="BH340" s="233">
        <f>IF(N340="sníž. přenesená",J340,0)</f>
        <v>0</v>
      </c>
      <c r="BI340" s="233">
        <f>IF(N340="nulová",J340,0)</f>
        <v>0</v>
      </c>
      <c r="BJ340" s="18" t="s">
        <v>84</v>
      </c>
      <c r="BK340" s="233">
        <f>ROUND(I340*H340,2)</f>
        <v>0</v>
      </c>
      <c r="BL340" s="18" t="s">
        <v>135</v>
      </c>
      <c r="BM340" s="232" t="s">
        <v>1071</v>
      </c>
    </row>
    <row r="341" s="2" customFormat="1" ht="37.8" customHeight="1">
      <c r="A341" s="39"/>
      <c r="B341" s="40"/>
      <c r="C341" s="270" t="s">
        <v>654</v>
      </c>
      <c r="D341" s="270" t="s">
        <v>279</v>
      </c>
      <c r="E341" s="271" t="s">
        <v>1897</v>
      </c>
      <c r="F341" s="272" t="s">
        <v>1898</v>
      </c>
      <c r="G341" s="273" t="s">
        <v>367</v>
      </c>
      <c r="H341" s="274">
        <v>5.0499999999999998</v>
      </c>
      <c r="I341" s="275"/>
      <c r="J341" s="276">
        <f>ROUND(I341*H341,2)</f>
        <v>0</v>
      </c>
      <c r="K341" s="277"/>
      <c r="L341" s="278"/>
      <c r="M341" s="279" t="s">
        <v>1</v>
      </c>
      <c r="N341" s="280" t="s">
        <v>41</v>
      </c>
      <c r="O341" s="92"/>
      <c r="P341" s="230">
        <f>O341*H341</f>
        <v>0</v>
      </c>
      <c r="Q341" s="230">
        <v>0</v>
      </c>
      <c r="R341" s="230">
        <f>Q341*H341</f>
        <v>0</v>
      </c>
      <c r="S341" s="230">
        <v>0</v>
      </c>
      <c r="T341" s="231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32" t="s">
        <v>175</v>
      </c>
      <c r="AT341" s="232" t="s">
        <v>279</v>
      </c>
      <c r="AU341" s="232" t="s">
        <v>84</v>
      </c>
      <c r="AY341" s="18" t="s">
        <v>128</v>
      </c>
      <c r="BE341" s="233">
        <f>IF(N341="základní",J341,0)</f>
        <v>0</v>
      </c>
      <c r="BF341" s="233">
        <f>IF(N341="snížená",J341,0)</f>
        <v>0</v>
      </c>
      <c r="BG341" s="233">
        <f>IF(N341="zákl. přenesená",J341,0)</f>
        <v>0</v>
      </c>
      <c r="BH341" s="233">
        <f>IF(N341="sníž. přenesená",J341,0)</f>
        <v>0</v>
      </c>
      <c r="BI341" s="233">
        <f>IF(N341="nulová",J341,0)</f>
        <v>0</v>
      </c>
      <c r="BJ341" s="18" t="s">
        <v>84</v>
      </c>
      <c r="BK341" s="233">
        <f>ROUND(I341*H341,2)</f>
        <v>0</v>
      </c>
      <c r="BL341" s="18" t="s">
        <v>135</v>
      </c>
      <c r="BM341" s="232" t="s">
        <v>1080</v>
      </c>
    </row>
    <row r="342" s="2" customFormat="1" ht="37.8" customHeight="1">
      <c r="A342" s="39"/>
      <c r="B342" s="40"/>
      <c r="C342" s="270" t="s">
        <v>658</v>
      </c>
      <c r="D342" s="270" t="s">
        <v>279</v>
      </c>
      <c r="E342" s="271" t="s">
        <v>1899</v>
      </c>
      <c r="F342" s="272" t="s">
        <v>1900</v>
      </c>
      <c r="G342" s="273" t="s">
        <v>367</v>
      </c>
      <c r="H342" s="274">
        <v>4.04</v>
      </c>
      <c r="I342" s="275"/>
      <c r="J342" s="276">
        <f>ROUND(I342*H342,2)</f>
        <v>0</v>
      </c>
      <c r="K342" s="277"/>
      <c r="L342" s="278"/>
      <c r="M342" s="279" t="s">
        <v>1</v>
      </c>
      <c r="N342" s="280" t="s">
        <v>41</v>
      </c>
      <c r="O342" s="92"/>
      <c r="P342" s="230">
        <f>O342*H342</f>
        <v>0</v>
      </c>
      <c r="Q342" s="230">
        <v>0</v>
      </c>
      <c r="R342" s="230">
        <f>Q342*H342</f>
        <v>0</v>
      </c>
      <c r="S342" s="230">
        <v>0</v>
      </c>
      <c r="T342" s="231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32" t="s">
        <v>175</v>
      </c>
      <c r="AT342" s="232" t="s">
        <v>279</v>
      </c>
      <c r="AU342" s="232" t="s">
        <v>84</v>
      </c>
      <c r="AY342" s="18" t="s">
        <v>128</v>
      </c>
      <c r="BE342" s="233">
        <f>IF(N342="základní",J342,0)</f>
        <v>0</v>
      </c>
      <c r="BF342" s="233">
        <f>IF(N342="snížená",J342,0)</f>
        <v>0</v>
      </c>
      <c r="BG342" s="233">
        <f>IF(N342="zákl. přenesená",J342,0)</f>
        <v>0</v>
      </c>
      <c r="BH342" s="233">
        <f>IF(N342="sníž. přenesená",J342,0)</f>
        <v>0</v>
      </c>
      <c r="BI342" s="233">
        <f>IF(N342="nulová",J342,0)</f>
        <v>0</v>
      </c>
      <c r="BJ342" s="18" t="s">
        <v>84</v>
      </c>
      <c r="BK342" s="233">
        <f>ROUND(I342*H342,2)</f>
        <v>0</v>
      </c>
      <c r="BL342" s="18" t="s">
        <v>135</v>
      </c>
      <c r="BM342" s="232" t="s">
        <v>1090</v>
      </c>
    </row>
    <row r="343" s="2" customFormat="1" ht="37.8" customHeight="1">
      <c r="A343" s="39"/>
      <c r="B343" s="40"/>
      <c r="C343" s="270" t="s">
        <v>663</v>
      </c>
      <c r="D343" s="270" t="s">
        <v>279</v>
      </c>
      <c r="E343" s="271" t="s">
        <v>1901</v>
      </c>
      <c r="F343" s="272" t="s">
        <v>1902</v>
      </c>
      <c r="G343" s="273" t="s">
        <v>367</v>
      </c>
      <c r="H343" s="274">
        <v>1.01</v>
      </c>
      <c r="I343" s="275"/>
      <c r="J343" s="276">
        <f>ROUND(I343*H343,2)</f>
        <v>0</v>
      </c>
      <c r="K343" s="277"/>
      <c r="L343" s="278"/>
      <c r="M343" s="279" t="s">
        <v>1</v>
      </c>
      <c r="N343" s="280" t="s">
        <v>41</v>
      </c>
      <c r="O343" s="92"/>
      <c r="P343" s="230">
        <f>O343*H343</f>
        <v>0</v>
      </c>
      <c r="Q343" s="230">
        <v>0</v>
      </c>
      <c r="R343" s="230">
        <f>Q343*H343</f>
        <v>0</v>
      </c>
      <c r="S343" s="230">
        <v>0</v>
      </c>
      <c r="T343" s="231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32" t="s">
        <v>175</v>
      </c>
      <c r="AT343" s="232" t="s">
        <v>279</v>
      </c>
      <c r="AU343" s="232" t="s">
        <v>84</v>
      </c>
      <c r="AY343" s="18" t="s">
        <v>128</v>
      </c>
      <c r="BE343" s="233">
        <f>IF(N343="základní",J343,0)</f>
        <v>0</v>
      </c>
      <c r="BF343" s="233">
        <f>IF(N343="snížená",J343,0)</f>
        <v>0</v>
      </c>
      <c r="BG343" s="233">
        <f>IF(N343="zákl. přenesená",J343,0)</f>
        <v>0</v>
      </c>
      <c r="BH343" s="233">
        <f>IF(N343="sníž. přenesená",J343,0)</f>
        <v>0</v>
      </c>
      <c r="BI343" s="233">
        <f>IF(N343="nulová",J343,0)</f>
        <v>0</v>
      </c>
      <c r="BJ343" s="18" t="s">
        <v>84</v>
      </c>
      <c r="BK343" s="233">
        <f>ROUND(I343*H343,2)</f>
        <v>0</v>
      </c>
      <c r="BL343" s="18" t="s">
        <v>135</v>
      </c>
      <c r="BM343" s="232" t="s">
        <v>1903</v>
      </c>
    </row>
    <row r="344" s="2" customFormat="1" ht="21.75" customHeight="1">
      <c r="A344" s="39"/>
      <c r="B344" s="40"/>
      <c r="C344" s="270" t="s">
        <v>421</v>
      </c>
      <c r="D344" s="270" t="s">
        <v>279</v>
      </c>
      <c r="E344" s="271" t="s">
        <v>1904</v>
      </c>
      <c r="F344" s="272" t="s">
        <v>1905</v>
      </c>
      <c r="G344" s="273" t="s">
        <v>367</v>
      </c>
      <c r="H344" s="274">
        <v>1.01</v>
      </c>
      <c r="I344" s="275"/>
      <c r="J344" s="276">
        <f>ROUND(I344*H344,2)</f>
        <v>0</v>
      </c>
      <c r="K344" s="277"/>
      <c r="L344" s="278"/>
      <c r="M344" s="279" t="s">
        <v>1</v>
      </c>
      <c r="N344" s="280" t="s">
        <v>41</v>
      </c>
      <c r="O344" s="92"/>
      <c r="P344" s="230">
        <f>O344*H344</f>
        <v>0</v>
      </c>
      <c r="Q344" s="230">
        <v>0</v>
      </c>
      <c r="R344" s="230">
        <f>Q344*H344</f>
        <v>0</v>
      </c>
      <c r="S344" s="230">
        <v>0</v>
      </c>
      <c r="T344" s="231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32" t="s">
        <v>175</v>
      </c>
      <c r="AT344" s="232" t="s">
        <v>279</v>
      </c>
      <c r="AU344" s="232" t="s">
        <v>84</v>
      </c>
      <c r="AY344" s="18" t="s">
        <v>128</v>
      </c>
      <c r="BE344" s="233">
        <f>IF(N344="základní",J344,0)</f>
        <v>0</v>
      </c>
      <c r="BF344" s="233">
        <f>IF(N344="snížená",J344,0)</f>
        <v>0</v>
      </c>
      <c r="BG344" s="233">
        <f>IF(N344="zákl. přenesená",J344,0)</f>
        <v>0</v>
      </c>
      <c r="BH344" s="233">
        <f>IF(N344="sníž. přenesená",J344,0)</f>
        <v>0</v>
      </c>
      <c r="BI344" s="233">
        <f>IF(N344="nulová",J344,0)</f>
        <v>0</v>
      </c>
      <c r="BJ344" s="18" t="s">
        <v>84</v>
      </c>
      <c r="BK344" s="233">
        <f>ROUND(I344*H344,2)</f>
        <v>0</v>
      </c>
      <c r="BL344" s="18" t="s">
        <v>135</v>
      </c>
      <c r="BM344" s="232" t="s">
        <v>513</v>
      </c>
    </row>
    <row r="345" s="2" customFormat="1" ht="21.75" customHeight="1">
      <c r="A345" s="39"/>
      <c r="B345" s="40"/>
      <c r="C345" s="270" t="s">
        <v>673</v>
      </c>
      <c r="D345" s="270" t="s">
        <v>279</v>
      </c>
      <c r="E345" s="271" t="s">
        <v>1906</v>
      </c>
      <c r="F345" s="272" t="s">
        <v>1907</v>
      </c>
      <c r="G345" s="273" t="s">
        <v>367</v>
      </c>
      <c r="H345" s="274">
        <v>4.04</v>
      </c>
      <c r="I345" s="275"/>
      <c r="J345" s="276">
        <f>ROUND(I345*H345,2)</f>
        <v>0</v>
      </c>
      <c r="K345" s="277"/>
      <c r="L345" s="278"/>
      <c r="M345" s="279" t="s">
        <v>1</v>
      </c>
      <c r="N345" s="280" t="s">
        <v>41</v>
      </c>
      <c r="O345" s="92"/>
      <c r="P345" s="230">
        <f>O345*H345</f>
        <v>0</v>
      </c>
      <c r="Q345" s="230">
        <v>0</v>
      </c>
      <c r="R345" s="230">
        <f>Q345*H345</f>
        <v>0</v>
      </c>
      <c r="S345" s="230">
        <v>0</v>
      </c>
      <c r="T345" s="231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32" t="s">
        <v>175</v>
      </c>
      <c r="AT345" s="232" t="s">
        <v>279</v>
      </c>
      <c r="AU345" s="232" t="s">
        <v>84</v>
      </c>
      <c r="AY345" s="18" t="s">
        <v>128</v>
      </c>
      <c r="BE345" s="233">
        <f>IF(N345="základní",J345,0)</f>
        <v>0</v>
      </c>
      <c r="BF345" s="233">
        <f>IF(N345="snížená",J345,0)</f>
        <v>0</v>
      </c>
      <c r="BG345" s="233">
        <f>IF(N345="zákl. přenesená",J345,0)</f>
        <v>0</v>
      </c>
      <c r="BH345" s="233">
        <f>IF(N345="sníž. přenesená",J345,0)</f>
        <v>0</v>
      </c>
      <c r="BI345" s="233">
        <f>IF(N345="nulová",J345,0)</f>
        <v>0</v>
      </c>
      <c r="BJ345" s="18" t="s">
        <v>84</v>
      </c>
      <c r="BK345" s="233">
        <f>ROUND(I345*H345,2)</f>
        <v>0</v>
      </c>
      <c r="BL345" s="18" t="s">
        <v>135</v>
      </c>
      <c r="BM345" s="232" t="s">
        <v>1908</v>
      </c>
    </row>
    <row r="346" s="2" customFormat="1" ht="21.75" customHeight="1">
      <c r="A346" s="39"/>
      <c r="B346" s="40"/>
      <c r="C346" s="270" t="s">
        <v>680</v>
      </c>
      <c r="D346" s="270" t="s">
        <v>279</v>
      </c>
      <c r="E346" s="271" t="s">
        <v>1909</v>
      </c>
      <c r="F346" s="272" t="s">
        <v>1910</v>
      </c>
      <c r="G346" s="273" t="s">
        <v>367</v>
      </c>
      <c r="H346" s="274">
        <v>1.01</v>
      </c>
      <c r="I346" s="275"/>
      <c r="J346" s="276">
        <f>ROUND(I346*H346,2)</f>
        <v>0</v>
      </c>
      <c r="K346" s="277"/>
      <c r="L346" s="278"/>
      <c r="M346" s="279" t="s">
        <v>1</v>
      </c>
      <c r="N346" s="280" t="s">
        <v>41</v>
      </c>
      <c r="O346" s="92"/>
      <c r="P346" s="230">
        <f>O346*H346</f>
        <v>0</v>
      </c>
      <c r="Q346" s="230">
        <v>0</v>
      </c>
      <c r="R346" s="230">
        <f>Q346*H346</f>
        <v>0</v>
      </c>
      <c r="S346" s="230">
        <v>0</v>
      </c>
      <c r="T346" s="231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32" t="s">
        <v>175</v>
      </c>
      <c r="AT346" s="232" t="s">
        <v>279</v>
      </c>
      <c r="AU346" s="232" t="s">
        <v>84</v>
      </c>
      <c r="AY346" s="18" t="s">
        <v>128</v>
      </c>
      <c r="BE346" s="233">
        <f>IF(N346="základní",J346,0)</f>
        <v>0</v>
      </c>
      <c r="BF346" s="233">
        <f>IF(N346="snížená",J346,0)</f>
        <v>0</v>
      </c>
      <c r="BG346" s="233">
        <f>IF(N346="zákl. přenesená",J346,0)</f>
        <v>0</v>
      </c>
      <c r="BH346" s="233">
        <f>IF(N346="sníž. přenesená",J346,0)</f>
        <v>0</v>
      </c>
      <c r="BI346" s="233">
        <f>IF(N346="nulová",J346,0)</f>
        <v>0</v>
      </c>
      <c r="BJ346" s="18" t="s">
        <v>84</v>
      </c>
      <c r="BK346" s="233">
        <f>ROUND(I346*H346,2)</f>
        <v>0</v>
      </c>
      <c r="BL346" s="18" t="s">
        <v>135</v>
      </c>
      <c r="BM346" s="232" t="s">
        <v>1911</v>
      </c>
    </row>
    <row r="347" s="2" customFormat="1" ht="21.75" customHeight="1">
      <c r="A347" s="39"/>
      <c r="B347" s="40"/>
      <c r="C347" s="270" t="s">
        <v>687</v>
      </c>
      <c r="D347" s="270" t="s">
        <v>279</v>
      </c>
      <c r="E347" s="271" t="s">
        <v>1912</v>
      </c>
      <c r="F347" s="272" t="s">
        <v>1913</v>
      </c>
      <c r="G347" s="273" t="s">
        <v>367</v>
      </c>
      <c r="H347" s="274">
        <v>1.01</v>
      </c>
      <c r="I347" s="275"/>
      <c r="J347" s="276">
        <f>ROUND(I347*H347,2)</f>
        <v>0</v>
      </c>
      <c r="K347" s="277"/>
      <c r="L347" s="278"/>
      <c r="M347" s="279" t="s">
        <v>1</v>
      </c>
      <c r="N347" s="280" t="s">
        <v>41</v>
      </c>
      <c r="O347" s="92"/>
      <c r="P347" s="230">
        <f>O347*H347</f>
        <v>0</v>
      </c>
      <c r="Q347" s="230">
        <v>0</v>
      </c>
      <c r="R347" s="230">
        <f>Q347*H347</f>
        <v>0</v>
      </c>
      <c r="S347" s="230">
        <v>0</v>
      </c>
      <c r="T347" s="231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32" t="s">
        <v>175</v>
      </c>
      <c r="AT347" s="232" t="s">
        <v>279</v>
      </c>
      <c r="AU347" s="232" t="s">
        <v>84</v>
      </c>
      <c r="AY347" s="18" t="s">
        <v>128</v>
      </c>
      <c r="BE347" s="233">
        <f>IF(N347="základní",J347,0)</f>
        <v>0</v>
      </c>
      <c r="BF347" s="233">
        <f>IF(N347="snížená",J347,0)</f>
        <v>0</v>
      </c>
      <c r="BG347" s="233">
        <f>IF(N347="zákl. přenesená",J347,0)</f>
        <v>0</v>
      </c>
      <c r="BH347" s="233">
        <f>IF(N347="sníž. přenesená",J347,0)</f>
        <v>0</v>
      </c>
      <c r="BI347" s="233">
        <f>IF(N347="nulová",J347,0)</f>
        <v>0</v>
      </c>
      <c r="BJ347" s="18" t="s">
        <v>84</v>
      </c>
      <c r="BK347" s="233">
        <f>ROUND(I347*H347,2)</f>
        <v>0</v>
      </c>
      <c r="BL347" s="18" t="s">
        <v>135</v>
      </c>
      <c r="BM347" s="232" t="s">
        <v>1914</v>
      </c>
    </row>
    <row r="348" s="2" customFormat="1" ht="21.75" customHeight="1">
      <c r="A348" s="39"/>
      <c r="B348" s="40"/>
      <c r="C348" s="270" t="s">
        <v>692</v>
      </c>
      <c r="D348" s="270" t="s">
        <v>279</v>
      </c>
      <c r="E348" s="271" t="s">
        <v>1915</v>
      </c>
      <c r="F348" s="272" t="s">
        <v>1916</v>
      </c>
      <c r="G348" s="273" t="s">
        <v>367</v>
      </c>
      <c r="H348" s="274">
        <v>6.0599999999999996</v>
      </c>
      <c r="I348" s="275"/>
      <c r="J348" s="276">
        <f>ROUND(I348*H348,2)</f>
        <v>0</v>
      </c>
      <c r="K348" s="277"/>
      <c r="L348" s="278"/>
      <c r="M348" s="279" t="s">
        <v>1</v>
      </c>
      <c r="N348" s="280" t="s">
        <v>41</v>
      </c>
      <c r="O348" s="92"/>
      <c r="P348" s="230">
        <f>O348*H348</f>
        <v>0</v>
      </c>
      <c r="Q348" s="230">
        <v>0</v>
      </c>
      <c r="R348" s="230">
        <f>Q348*H348</f>
        <v>0</v>
      </c>
      <c r="S348" s="230">
        <v>0</v>
      </c>
      <c r="T348" s="231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32" t="s">
        <v>175</v>
      </c>
      <c r="AT348" s="232" t="s">
        <v>279</v>
      </c>
      <c r="AU348" s="232" t="s">
        <v>84</v>
      </c>
      <c r="AY348" s="18" t="s">
        <v>128</v>
      </c>
      <c r="BE348" s="233">
        <f>IF(N348="základní",J348,0)</f>
        <v>0</v>
      </c>
      <c r="BF348" s="233">
        <f>IF(N348="snížená",J348,0)</f>
        <v>0</v>
      </c>
      <c r="BG348" s="233">
        <f>IF(N348="zákl. přenesená",J348,0)</f>
        <v>0</v>
      </c>
      <c r="BH348" s="233">
        <f>IF(N348="sníž. přenesená",J348,0)</f>
        <v>0</v>
      </c>
      <c r="BI348" s="233">
        <f>IF(N348="nulová",J348,0)</f>
        <v>0</v>
      </c>
      <c r="BJ348" s="18" t="s">
        <v>84</v>
      </c>
      <c r="BK348" s="233">
        <f>ROUND(I348*H348,2)</f>
        <v>0</v>
      </c>
      <c r="BL348" s="18" t="s">
        <v>135</v>
      </c>
      <c r="BM348" s="232" t="s">
        <v>1917</v>
      </c>
    </row>
    <row r="349" s="2" customFormat="1" ht="37.8" customHeight="1">
      <c r="A349" s="39"/>
      <c r="B349" s="40"/>
      <c r="C349" s="270" t="s">
        <v>698</v>
      </c>
      <c r="D349" s="270" t="s">
        <v>279</v>
      </c>
      <c r="E349" s="271" t="s">
        <v>1918</v>
      </c>
      <c r="F349" s="272" t="s">
        <v>1919</v>
      </c>
      <c r="G349" s="273" t="s">
        <v>367</v>
      </c>
      <c r="H349" s="274">
        <v>1.01</v>
      </c>
      <c r="I349" s="275"/>
      <c r="J349" s="276">
        <f>ROUND(I349*H349,2)</f>
        <v>0</v>
      </c>
      <c r="K349" s="277"/>
      <c r="L349" s="278"/>
      <c r="M349" s="279" t="s">
        <v>1</v>
      </c>
      <c r="N349" s="280" t="s">
        <v>41</v>
      </c>
      <c r="O349" s="92"/>
      <c r="P349" s="230">
        <f>O349*H349</f>
        <v>0</v>
      </c>
      <c r="Q349" s="230">
        <v>0</v>
      </c>
      <c r="R349" s="230">
        <f>Q349*H349</f>
        <v>0</v>
      </c>
      <c r="S349" s="230">
        <v>0</v>
      </c>
      <c r="T349" s="231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32" t="s">
        <v>175</v>
      </c>
      <c r="AT349" s="232" t="s">
        <v>279</v>
      </c>
      <c r="AU349" s="232" t="s">
        <v>84</v>
      </c>
      <c r="AY349" s="18" t="s">
        <v>128</v>
      </c>
      <c r="BE349" s="233">
        <f>IF(N349="základní",J349,0)</f>
        <v>0</v>
      </c>
      <c r="BF349" s="233">
        <f>IF(N349="snížená",J349,0)</f>
        <v>0</v>
      </c>
      <c r="BG349" s="233">
        <f>IF(N349="zákl. přenesená",J349,0)</f>
        <v>0</v>
      </c>
      <c r="BH349" s="233">
        <f>IF(N349="sníž. přenesená",J349,0)</f>
        <v>0</v>
      </c>
      <c r="BI349" s="233">
        <f>IF(N349="nulová",J349,0)</f>
        <v>0</v>
      </c>
      <c r="BJ349" s="18" t="s">
        <v>84</v>
      </c>
      <c r="BK349" s="233">
        <f>ROUND(I349*H349,2)</f>
        <v>0</v>
      </c>
      <c r="BL349" s="18" t="s">
        <v>135</v>
      </c>
      <c r="BM349" s="232" t="s">
        <v>1920</v>
      </c>
    </row>
    <row r="350" s="2" customFormat="1" ht="24.15" customHeight="1">
      <c r="A350" s="39"/>
      <c r="B350" s="40"/>
      <c r="C350" s="270" t="s">
        <v>704</v>
      </c>
      <c r="D350" s="270" t="s">
        <v>279</v>
      </c>
      <c r="E350" s="271" t="s">
        <v>1921</v>
      </c>
      <c r="F350" s="272" t="s">
        <v>1922</v>
      </c>
      <c r="G350" s="273" t="s">
        <v>367</v>
      </c>
      <c r="H350" s="274">
        <v>24.239999999999998</v>
      </c>
      <c r="I350" s="275"/>
      <c r="J350" s="276">
        <f>ROUND(I350*H350,2)</f>
        <v>0</v>
      </c>
      <c r="K350" s="277"/>
      <c r="L350" s="278"/>
      <c r="M350" s="279" t="s">
        <v>1</v>
      </c>
      <c r="N350" s="280" t="s">
        <v>41</v>
      </c>
      <c r="O350" s="92"/>
      <c r="P350" s="230">
        <f>O350*H350</f>
        <v>0</v>
      </c>
      <c r="Q350" s="230">
        <v>0</v>
      </c>
      <c r="R350" s="230">
        <f>Q350*H350</f>
        <v>0</v>
      </c>
      <c r="S350" s="230">
        <v>0</v>
      </c>
      <c r="T350" s="231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32" t="s">
        <v>175</v>
      </c>
      <c r="AT350" s="232" t="s">
        <v>279</v>
      </c>
      <c r="AU350" s="232" t="s">
        <v>84</v>
      </c>
      <c r="AY350" s="18" t="s">
        <v>128</v>
      </c>
      <c r="BE350" s="233">
        <f>IF(N350="základní",J350,0)</f>
        <v>0</v>
      </c>
      <c r="BF350" s="233">
        <f>IF(N350="snížená",J350,0)</f>
        <v>0</v>
      </c>
      <c r="BG350" s="233">
        <f>IF(N350="zákl. přenesená",J350,0)</f>
        <v>0</v>
      </c>
      <c r="BH350" s="233">
        <f>IF(N350="sníž. přenesená",J350,0)</f>
        <v>0</v>
      </c>
      <c r="BI350" s="233">
        <f>IF(N350="nulová",J350,0)</f>
        <v>0</v>
      </c>
      <c r="BJ350" s="18" t="s">
        <v>84</v>
      </c>
      <c r="BK350" s="233">
        <f>ROUND(I350*H350,2)</f>
        <v>0</v>
      </c>
      <c r="BL350" s="18" t="s">
        <v>135</v>
      </c>
      <c r="BM350" s="232" t="s">
        <v>1923</v>
      </c>
    </row>
    <row r="351" s="12" customFormat="1" ht="25.92" customHeight="1">
      <c r="A351" s="12"/>
      <c r="B351" s="204"/>
      <c r="C351" s="205"/>
      <c r="D351" s="206" t="s">
        <v>75</v>
      </c>
      <c r="E351" s="207" t="s">
        <v>704</v>
      </c>
      <c r="F351" s="207" t="s">
        <v>1924</v>
      </c>
      <c r="G351" s="205"/>
      <c r="H351" s="205"/>
      <c r="I351" s="208"/>
      <c r="J351" s="209">
        <f>BK351</f>
        <v>0</v>
      </c>
      <c r="K351" s="205"/>
      <c r="L351" s="210"/>
      <c r="M351" s="211"/>
      <c r="N351" s="212"/>
      <c r="O351" s="212"/>
      <c r="P351" s="213">
        <f>SUM(P352:P362)</f>
        <v>0</v>
      </c>
      <c r="Q351" s="212"/>
      <c r="R351" s="213">
        <f>SUM(R352:R362)</f>
        <v>0</v>
      </c>
      <c r="S351" s="212"/>
      <c r="T351" s="214">
        <f>SUM(T352:T362)</f>
        <v>0</v>
      </c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R351" s="215" t="s">
        <v>84</v>
      </c>
      <c r="AT351" s="216" t="s">
        <v>75</v>
      </c>
      <c r="AU351" s="216" t="s">
        <v>76</v>
      </c>
      <c r="AY351" s="215" t="s">
        <v>128</v>
      </c>
      <c r="BK351" s="217">
        <f>SUM(BK352:BK362)</f>
        <v>0</v>
      </c>
    </row>
    <row r="352" s="2" customFormat="1" ht="21.75" customHeight="1">
      <c r="A352" s="39"/>
      <c r="B352" s="40"/>
      <c r="C352" s="220" t="s">
        <v>710</v>
      </c>
      <c r="D352" s="220" t="s">
        <v>131</v>
      </c>
      <c r="E352" s="221" t="s">
        <v>1925</v>
      </c>
      <c r="F352" s="222" t="s">
        <v>1926</v>
      </c>
      <c r="G352" s="223" t="s">
        <v>449</v>
      </c>
      <c r="H352" s="224">
        <v>361.39999999999998</v>
      </c>
      <c r="I352" s="225"/>
      <c r="J352" s="226">
        <f>ROUND(I352*H352,2)</f>
        <v>0</v>
      </c>
      <c r="K352" s="227"/>
      <c r="L352" s="45"/>
      <c r="M352" s="228" t="s">
        <v>1</v>
      </c>
      <c r="N352" s="229" t="s">
        <v>41</v>
      </c>
      <c r="O352" s="92"/>
      <c r="P352" s="230">
        <f>O352*H352</f>
        <v>0</v>
      </c>
      <c r="Q352" s="230">
        <v>0</v>
      </c>
      <c r="R352" s="230">
        <f>Q352*H352</f>
        <v>0</v>
      </c>
      <c r="S352" s="230">
        <v>0</v>
      </c>
      <c r="T352" s="231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32" t="s">
        <v>135</v>
      </c>
      <c r="AT352" s="232" t="s">
        <v>131</v>
      </c>
      <c r="AU352" s="232" t="s">
        <v>84</v>
      </c>
      <c r="AY352" s="18" t="s">
        <v>128</v>
      </c>
      <c r="BE352" s="233">
        <f>IF(N352="základní",J352,0)</f>
        <v>0</v>
      </c>
      <c r="BF352" s="233">
        <f>IF(N352="snížená",J352,0)</f>
        <v>0</v>
      </c>
      <c r="BG352" s="233">
        <f>IF(N352="zákl. přenesená",J352,0)</f>
        <v>0</v>
      </c>
      <c r="BH352" s="233">
        <f>IF(N352="sníž. přenesená",J352,0)</f>
        <v>0</v>
      </c>
      <c r="BI352" s="233">
        <f>IF(N352="nulová",J352,0)</f>
        <v>0</v>
      </c>
      <c r="BJ352" s="18" t="s">
        <v>84</v>
      </c>
      <c r="BK352" s="233">
        <f>ROUND(I352*H352,2)</f>
        <v>0</v>
      </c>
      <c r="BL352" s="18" t="s">
        <v>135</v>
      </c>
      <c r="BM352" s="232" t="s">
        <v>1927</v>
      </c>
    </row>
    <row r="353" s="2" customFormat="1" ht="49.05" customHeight="1">
      <c r="A353" s="39"/>
      <c r="B353" s="40"/>
      <c r="C353" s="220" t="s">
        <v>715</v>
      </c>
      <c r="D353" s="220" t="s">
        <v>131</v>
      </c>
      <c r="E353" s="221" t="s">
        <v>1928</v>
      </c>
      <c r="F353" s="222" t="s">
        <v>1929</v>
      </c>
      <c r="G353" s="223" t="s">
        <v>449</v>
      </c>
      <c r="H353" s="224">
        <v>34</v>
      </c>
      <c r="I353" s="225"/>
      <c r="J353" s="226">
        <f>ROUND(I353*H353,2)</f>
        <v>0</v>
      </c>
      <c r="K353" s="227"/>
      <c r="L353" s="45"/>
      <c r="M353" s="228" t="s">
        <v>1</v>
      </c>
      <c r="N353" s="229" t="s">
        <v>41</v>
      </c>
      <c r="O353" s="92"/>
      <c r="P353" s="230">
        <f>O353*H353</f>
        <v>0</v>
      </c>
      <c r="Q353" s="230">
        <v>0</v>
      </c>
      <c r="R353" s="230">
        <f>Q353*H353</f>
        <v>0</v>
      </c>
      <c r="S353" s="230">
        <v>0</v>
      </c>
      <c r="T353" s="231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32" t="s">
        <v>135</v>
      </c>
      <c r="AT353" s="232" t="s">
        <v>131</v>
      </c>
      <c r="AU353" s="232" t="s">
        <v>84</v>
      </c>
      <c r="AY353" s="18" t="s">
        <v>128</v>
      </c>
      <c r="BE353" s="233">
        <f>IF(N353="základní",J353,0)</f>
        <v>0</v>
      </c>
      <c r="BF353" s="233">
        <f>IF(N353="snížená",J353,0)</f>
        <v>0</v>
      </c>
      <c r="BG353" s="233">
        <f>IF(N353="zákl. přenesená",J353,0)</f>
        <v>0</v>
      </c>
      <c r="BH353" s="233">
        <f>IF(N353="sníž. přenesená",J353,0)</f>
        <v>0</v>
      </c>
      <c r="BI353" s="233">
        <f>IF(N353="nulová",J353,0)</f>
        <v>0</v>
      </c>
      <c r="BJ353" s="18" t="s">
        <v>84</v>
      </c>
      <c r="BK353" s="233">
        <f>ROUND(I353*H353,2)</f>
        <v>0</v>
      </c>
      <c r="BL353" s="18" t="s">
        <v>135</v>
      </c>
      <c r="BM353" s="232" t="s">
        <v>1930</v>
      </c>
    </row>
    <row r="354" s="2" customFormat="1" ht="24.15" customHeight="1">
      <c r="A354" s="39"/>
      <c r="B354" s="40"/>
      <c r="C354" s="220" t="s">
        <v>719</v>
      </c>
      <c r="D354" s="220" t="s">
        <v>131</v>
      </c>
      <c r="E354" s="221" t="s">
        <v>1931</v>
      </c>
      <c r="F354" s="222" t="s">
        <v>1932</v>
      </c>
      <c r="G354" s="223" t="s">
        <v>449</v>
      </c>
      <c r="H354" s="224">
        <v>361.39999999999998</v>
      </c>
      <c r="I354" s="225"/>
      <c r="J354" s="226">
        <f>ROUND(I354*H354,2)</f>
        <v>0</v>
      </c>
      <c r="K354" s="227"/>
      <c r="L354" s="45"/>
      <c r="M354" s="228" t="s">
        <v>1</v>
      </c>
      <c r="N354" s="229" t="s">
        <v>41</v>
      </c>
      <c r="O354" s="92"/>
      <c r="P354" s="230">
        <f>O354*H354</f>
        <v>0</v>
      </c>
      <c r="Q354" s="230">
        <v>0</v>
      </c>
      <c r="R354" s="230">
        <f>Q354*H354</f>
        <v>0</v>
      </c>
      <c r="S354" s="230">
        <v>0</v>
      </c>
      <c r="T354" s="231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32" t="s">
        <v>135</v>
      </c>
      <c r="AT354" s="232" t="s">
        <v>131</v>
      </c>
      <c r="AU354" s="232" t="s">
        <v>84</v>
      </c>
      <c r="AY354" s="18" t="s">
        <v>128</v>
      </c>
      <c r="BE354" s="233">
        <f>IF(N354="základní",J354,0)</f>
        <v>0</v>
      </c>
      <c r="BF354" s="233">
        <f>IF(N354="snížená",J354,0)</f>
        <v>0</v>
      </c>
      <c r="BG354" s="233">
        <f>IF(N354="zákl. přenesená",J354,0)</f>
        <v>0</v>
      </c>
      <c r="BH354" s="233">
        <f>IF(N354="sníž. přenesená",J354,0)</f>
        <v>0</v>
      </c>
      <c r="BI354" s="233">
        <f>IF(N354="nulová",J354,0)</f>
        <v>0</v>
      </c>
      <c r="BJ354" s="18" t="s">
        <v>84</v>
      </c>
      <c r="BK354" s="233">
        <f>ROUND(I354*H354,2)</f>
        <v>0</v>
      </c>
      <c r="BL354" s="18" t="s">
        <v>135</v>
      </c>
      <c r="BM354" s="232" t="s">
        <v>1933</v>
      </c>
    </row>
    <row r="355" s="2" customFormat="1" ht="24.15" customHeight="1">
      <c r="A355" s="39"/>
      <c r="B355" s="40"/>
      <c r="C355" s="220" t="s">
        <v>726</v>
      </c>
      <c r="D355" s="220" t="s">
        <v>131</v>
      </c>
      <c r="E355" s="221" t="s">
        <v>1934</v>
      </c>
      <c r="F355" s="222" t="s">
        <v>1935</v>
      </c>
      <c r="G355" s="223" t="s">
        <v>449</v>
      </c>
      <c r="H355" s="224">
        <v>361.39999999999998</v>
      </c>
      <c r="I355" s="225"/>
      <c r="J355" s="226">
        <f>ROUND(I355*H355,2)</f>
        <v>0</v>
      </c>
      <c r="K355" s="227"/>
      <c r="L355" s="45"/>
      <c r="M355" s="228" t="s">
        <v>1</v>
      </c>
      <c r="N355" s="229" t="s">
        <v>41</v>
      </c>
      <c r="O355" s="92"/>
      <c r="P355" s="230">
        <f>O355*H355</f>
        <v>0</v>
      </c>
      <c r="Q355" s="230">
        <v>0</v>
      </c>
      <c r="R355" s="230">
        <f>Q355*H355</f>
        <v>0</v>
      </c>
      <c r="S355" s="230">
        <v>0</v>
      </c>
      <c r="T355" s="231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32" t="s">
        <v>135</v>
      </c>
      <c r="AT355" s="232" t="s">
        <v>131</v>
      </c>
      <c r="AU355" s="232" t="s">
        <v>84</v>
      </c>
      <c r="AY355" s="18" t="s">
        <v>128</v>
      </c>
      <c r="BE355" s="233">
        <f>IF(N355="základní",J355,0)</f>
        <v>0</v>
      </c>
      <c r="BF355" s="233">
        <f>IF(N355="snížená",J355,0)</f>
        <v>0</v>
      </c>
      <c r="BG355" s="233">
        <f>IF(N355="zákl. přenesená",J355,0)</f>
        <v>0</v>
      </c>
      <c r="BH355" s="233">
        <f>IF(N355="sníž. přenesená",J355,0)</f>
        <v>0</v>
      </c>
      <c r="BI355" s="233">
        <f>IF(N355="nulová",J355,0)</f>
        <v>0</v>
      </c>
      <c r="BJ355" s="18" t="s">
        <v>84</v>
      </c>
      <c r="BK355" s="233">
        <f>ROUND(I355*H355,2)</f>
        <v>0</v>
      </c>
      <c r="BL355" s="18" t="s">
        <v>135</v>
      </c>
      <c r="BM355" s="232" t="s">
        <v>1936</v>
      </c>
    </row>
    <row r="356" s="13" customFormat="1">
      <c r="A356" s="13"/>
      <c r="B356" s="234"/>
      <c r="C356" s="235"/>
      <c r="D356" s="236" t="s">
        <v>137</v>
      </c>
      <c r="E356" s="237" t="s">
        <v>1</v>
      </c>
      <c r="F356" s="238" t="s">
        <v>1676</v>
      </c>
      <c r="G356" s="235"/>
      <c r="H356" s="237" t="s">
        <v>1</v>
      </c>
      <c r="I356" s="239"/>
      <c r="J356" s="235"/>
      <c r="K356" s="235"/>
      <c r="L356" s="240"/>
      <c r="M356" s="241"/>
      <c r="N356" s="242"/>
      <c r="O356" s="242"/>
      <c r="P356" s="242"/>
      <c r="Q356" s="242"/>
      <c r="R356" s="242"/>
      <c r="S356" s="242"/>
      <c r="T356" s="24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4" t="s">
        <v>137</v>
      </c>
      <c r="AU356" s="244" t="s">
        <v>84</v>
      </c>
      <c r="AV356" s="13" t="s">
        <v>84</v>
      </c>
      <c r="AW356" s="13" t="s">
        <v>32</v>
      </c>
      <c r="AX356" s="13" t="s">
        <v>76</v>
      </c>
      <c r="AY356" s="244" t="s">
        <v>128</v>
      </c>
    </row>
    <row r="357" s="14" customFormat="1">
      <c r="A357" s="14"/>
      <c r="B357" s="245"/>
      <c r="C357" s="246"/>
      <c r="D357" s="236" t="s">
        <v>137</v>
      </c>
      <c r="E357" s="247" t="s">
        <v>1</v>
      </c>
      <c r="F357" s="248" t="s">
        <v>1937</v>
      </c>
      <c r="G357" s="246"/>
      <c r="H357" s="249">
        <v>16</v>
      </c>
      <c r="I357" s="250"/>
      <c r="J357" s="246"/>
      <c r="K357" s="246"/>
      <c r="L357" s="251"/>
      <c r="M357" s="252"/>
      <c r="N357" s="253"/>
      <c r="O357" s="253"/>
      <c r="P357" s="253"/>
      <c r="Q357" s="253"/>
      <c r="R357" s="253"/>
      <c r="S357" s="253"/>
      <c r="T357" s="254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5" t="s">
        <v>137</v>
      </c>
      <c r="AU357" s="255" t="s">
        <v>84</v>
      </c>
      <c r="AV357" s="14" t="s">
        <v>86</v>
      </c>
      <c r="AW357" s="14" t="s">
        <v>32</v>
      </c>
      <c r="AX357" s="14" t="s">
        <v>76</v>
      </c>
      <c r="AY357" s="255" t="s">
        <v>128</v>
      </c>
    </row>
    <row r="358" s="13" customFormat="1">
      <c r="A358" s="13"/>
      <c r="B358" s="234"/>
      <c r="C358" s="235"/>
      <c r="D358" s="236" t="s">
        <v>137</v>
      </c>
      <c r="E358" s="237" t="s">
        <v>1</v>
      </c>
      <c r="F358" s="238" t="s">
        <v>1706</v>
      </c>
      <c r="G358" s="235"/>
      <c r="H358" s="237" t="s">
        <v>1</v>
      </c>
      <c r="I358" s="239"/>
      <c r="J358" s="235"/>
      <c r="K358" s="235"/>
      <c r="L358" s="240"/>
      <c r="M358" s="241"/>
      <c r="N358" s="242"/>
      <c r="O358" s="242"/>
      <c r="P358" s="242"/>
      <c r="Q358" s="242"/>
      <c r="R358" s="242"/>
      <c r="S358" s="242"/>
      <c r="T358" s="24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4" t="s">
        <v>137</v>
      </c>
      <c r="AU358" s="244" t="s">
        <v>84</v>
      </c>
      <c r="AV358" s="13" t="s">
        <v>84</v>
      </c>
      <c r="AW358" s="13" t="s">
        <v>32</v>
      </c>
      <c r="AX358" s="13" t="s">
        <v>76</v>
      </c>
      <c r="AY358" s="244" t="s">
        <v>128</v>
      </c>
    </row>
    <row r="359" s="14" customFormat="1">
      <c r="A359" s="14"/>
      <c r="B359" s="245"/>
      <c r="C359" s="246"/>
      <c r="D359" s="236" t="s">
        <v>137</v>
      </c>
      <c r="E359" s="247" t="s">
        <v>1</v>
      </c>
      <c r="F359" s="248" t="s">
        <v>1938</v>
      </c>
      <c r="G359" s="246"/>
      <c r="H359" s="249">
        <v>159.40000000000001</v>
      </c>
      <c r="I359" s="250"/>
      <c r="J359" s="246"/>
      <c r="K359" s="246"/>
      <c r="L359" s="251"/>
      <c r="M359" s="252"/>
      <c r="N359" s="253"/>
      <c r="O359" s="253"/>
      <c r="P359" s="253"/>
      <c r="Q359" s="253"/>
      <c r="R359" s="253"/>
      <c r="S359" s="253"/>
      <c r="T359" s="254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5" t="s">
        <v>137</v>
      </c>
      <c r="AU359" s="255" t="s">
        <v>84</v>
      </c>
      <c r="AV359" s="14" t="s">
        <v>86</v>
      </c>
      <c r="AW359" s="14" t="s">
        <v>32</v>
      </c>
      <c r="AX359" s="14" t="s">
        <v>76</v>
      </c>
      <c r="AY359" s="255" t="s">
        <v>128</v>
      </c>
    </row>
    <row r="360" s="13" customFormat="1">
      <c r="A360" s="13"/>
      <c r="B360" s="234"/>
      <c r="C360" s="235"/>
      <c r="D360" s="236" t="s">
        <v>137</v>
      </c>
      <c r="E360" s="237" t="s">
        <v>1</v>
      </c>
      <c r="F360" s="238" t="s">
        <v>1709</v>
      </c>
      <c r="G360" s="235"/>
      <c r="H360" s="237" t="s">
        <v>1</v>
      </c>
      <c r="I360" s="239"/>
      <c r="J360" s="235"/>
      <c r="K360" s="235"/>
      <c r="L360" s="240"/>
      <c r="M360" s="241"/>
      <c r="N360" s="242"/>
      <c r="O360" s="242"/>
      <c r="P360" s="242"/>
      <c r="Q360" s="242"/>
      <c r="R360" s="242"/>
      <c r="S360" s="242"/>
      <c r="T360" s="24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4" t="s">
        <v>137</v>
      </c>
      <c r="AU360" s="244" t="s">
        <v>84</v>
      </c>
      <c r="AV360" s="13" t="s">
        <v>84</v>
      </c>
      <c r="AW360" s="13" t="s">
        <v>32</v>
      </c>
      <c r="AX360" s="13" t="s">
        <v>76</v>
      </c>
      <c r="AY360" s="244" t="s">
        <v>128</v>
      </c>
    </row>
    <row r="361" s="14" customFormat="1">
      <c r="A361" s="14"/>
      <c r="B361" s="245"/>
      <c r="C361" s="246"/>
      <c r="D361" s="236" t="s">
        <v>137</v>
      </c>
      <c r="E361" s="247" t="s">
        <v>1</v>
      </c>
      <c r="F361" s="248" t="s">
        <v>1939</v>
      </c>
      <c r="G361" s="246"/>
      <c r="H361" s="249">
        <v>186</v>
      </c>
      <c r="I361" s="250"/>
      <c r="J361" s="246"/>
      <c r="K361" s="246"/>
      <c r="L361" s="251"/>
      <c r="M361" s="252"/>
      <c r="N361" s="253"/>
      <c r="O361" s="253"/>
      <c r="P361" s="253"/>
      <c r="Q361" s="253"/>
      <c r="R361" s="253"/>
      <c r="S361" s="253"/>
      <c r="T361" s="254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5" t="s">
        <v>137</v>
      </c>
      <c r="AU361" s="255" t="s">
        <v>84</v>
      </c>
      <c r="AV361" s="14" t="s">
        <v>86</v>
      </c>
      <c r="AW361" s="14" t="s">
        <v>32</v>
      </c>
      <c r="AX361" s="14" t="s">
        <v>76</v>
      </c>
      <c r="AY361" s="255" t="s">
        <v>128</v>
      </c>
    </row>
    <row r="362" s="15" customFormat="1">
      <c r="A362" s="15"/>
      <c r="B362" s="256"/>
      <c r="C362" s="257"/>
      <c r="D362" s="236" t="s">
        <v>137</v>
      </c>
      <c r="E362" s="258" t="s">
        <v>1</v>
      </c>
      <c r="F362" s="259" t="s">
        <v>140</v>
      </c>
      <c r="G362" s="257"/>
      <c r="H362" s="260">
        <v>361.39999999999998</v>
      </c>
      <c r="I362" s="261"/>
      <c r="J362" s="257"/>
      <c r="K362" s="257"/>
      <c r="L362" s="262"/>
      <c r="M362" s="263"/>
      <c r="N362" s="264"/>
      <c r="O362" s="264"/>
      <c r="P362" s="264"/>
      <c r="Q362" s="264"/>
      <c r="R362" s="264"/>
      <c r="S362" s="264"/>
      <c r="T362" s="265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T362" s="266" t="s">
        <v>137</v>
      </c>
      <c r="AU362" s="266" t="s">
        <v>84</v>
      </c>
      <c r="AV362" s="15" t="s">
        <v>135</v>
      </c>
      <c r="AW362" s="15" t="s">
        <v>32</v>
      </c>
      <c r="AX362" s="15" t="s">
        <v>84</v>
      </c>
      <c r="AY362" s="266" t="s">
        <v>128</v>
      </c>
    </row>
    <row r="363" s="12" customFormat="1" ht="25.92" customHeight="1">
      <c r="A363" s="12"/>
      <c r="B363" s="204"/>
      <c r="C363" s="205"/>
      <c r="D363" s="206" t="s">
        <v>75</v>
      </c>
      <c r="E363" s="207" t="s">
        <v>736</v>
      </c>
      <c r="F363" s="207" t="s">
        <v>1940</v>
      </c>
      <c r="G363" s="205"/>
      <c r="H363" s="205"/>
      <c r="I363" s="208"/>
      <c r="J363" s="209">
        <f>BK363</f>
        <v>0</v>
      </c>
      <c r="K363" s="205"/>
      <c r="L363" s="210"/>
      <c r="M363" s="211"/>
      <c r="N363" s="212"/>
      <c r="O363" s="212"/>
      <c r="P363" s="213">
        <f>SUM(P364:P367)</f>
        <v>0</v>
      </c>
      <c r="Q363" s="212"/>
      <c r="R363" s="213">
        <f>SUM(R364:R367)</f>
        <v>0</v>
      </c>
      <c r="S363" s="212"/>
      <c r="T363" s="214">
        <f>SUM(T364:T367)</f>
        <v>0</v>
      </c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R363" s="215" t="s">
        <v>84</v>
      </c>
      <c r="AT363" s="216" t="s">
        <v>75</v>
      </c>
      <c r="AU363" s="216" t="s">
        <v>76</v>
      </c>
      <c r="AY363" s="215" t="s">
        <v>128</v>
      </c>
      <c r="BK363" s="217">
        <f>SUM(BK364:BK367)</f>
        <v>0</v>
      </c>
    </row>
    <row r="364" s="2" customFormat="1" ht="21.75" customHeight="1">
      <c r="A364" s="39"/>
      <c r="B364" s="40"/>
      <c r="C364" s="220" t="s">
        <v>736</v>
      </c>
      <c r="D364" s="220" t="s">
        <v>131</v>
      </c>
      <c r="E364" s="221" t="s">
        <v>1941</v>
      </c>
      <c r="F364" s="222" t="s">
        <v>1942</v>
      </c>
      <c r="G364" s="223" t="s">
        <v>249</v>
      </c>
      <c r="H364" s="224">
        <v>0.5</v>
      </c>
      <c r="I364" s="225"/>
      <c r="J364" s="226">
        <f>ROUND(I364*H364,2)</f>
        <v>0</v>
      </c>
      <c r="K364" s="227"/>
      <c r="L364" s="45"/>
      <c r="M364" s="228" t="s">
        <v>1</v>
      </c>
      <c r="N364" s="229" t="s">
        <v>41</v>
      </c>
      <c r="O364" s="92"/>
      <c r="P364" s="230">
        <f>O364*H364</f>
        <v>0</v>
      </c>
      <c r="Q364" s="230">
        <v>0</v>
      </c>
      <c r="R364" s="230">
        <f>Q364*H364</f>
        <v>0</v>
      </c>
      <c r="S364" s="230">
        <v>0</v>
      </c>
      <c r="T364" s="231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32" t="s">
        <v>135</v>
      </c>
      <c r="AT364" s="232" t="s">
        <v>131</v>
      </c>
      <c r="AU364" s="232" t="s">
        <v>84</v>
      </c>
      <c r="AY364" s="18" t="s">
        <v>128</v>
      </c>
      <c r="BE364" s="233">
        <f>IF(N364="základní",J364,0)</f>
        <v>0</v>
      </c>
      <c r="BF364" s="233">
        <f>IF(N364="snížená",J364,0)</f>
        <v>0</v>
      </c>
      <c r="BG364" s="233">
        <f>IF(N364="zákl. přenesená",J364,0)</f>
        <v>0</v>
      </c>
      <c r="BH364" s="233">
        <f>IF(N364="sníž. přenesená",J364,0)</f>
        <v>0</v>
      </c>
      <c r="BI364" s="233">
        <f>IF(N364="nulová",J364,0)</f>
        <v>0</v>
      </c>
      <c r="BJ364" s="18" t="s">
        <v>84</v>
      </c>
      <c r="BK364" s="233">
        <f>ROUND(I364*H364,2)</f>
        <v>0</v>
      </c>
      <c r="BL364" s="18" t="s">
        <v>135</v>
      </c>
      <c r="BM364" s="232" t="s">
        <v>1943</v>
      </c>
    </row>
    <row r="365" s="13" customFormat="1">
      <c r="A365" s="13"/>
      <c r="B365" s="234"/>
      <c r="C365" s="235"/>
      <c r="D365" s="236" t="s">
        <v>137</v>
      </c>
      <c r="E365" s="237" t="s">
        <v>1</v>
      </c>
      <c r="F365" s="238" t="s">
        <v>1680</v>
      </c>
      <c r="G365" s="235"/>
      <c r="H365" s="237" t="s">
        <v>1</v>
      </c>
      <c r="I365" s="239"/>
      <c r="J365" s="235"/>
      <c r="K365" s="235"/>
      <c r="L365" s="240"/>
      <c r="M365" s="241"/>
      <c r="N365" s="242"/>
      <c r="O365" s="242"/>
      <c r="P365" s="242"/>
      <c r="Q365" s="242"/>
      <c r="R365" s="242"/>
      <c r="S365" s="242"/>
      <c r="T365" s="24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4" t="s">
        <v>137</v>
      </c>
      <c r="AU365" s="244" t="s">
        <v>84</v>
      </c>
      <c r="AV365" s="13" t="s">
        <v>84</v>
      </c>
      <c r="AW365" s="13" t="s">
        <v>32</v>
      </c>
      <c r="AX365" s="13" t="s">
        <v>76</v>
      </c>
      <c r="AY365" s="244" t="s">
        <v>128</v>
      </c>
    </row>
    <row r="366" s="14" customFormat="1">
      <c r="A366" s="14"/>
      <c r="B366" s="245"/>
      <c r="C366" s="246"/>
      <c r="D366" s="236" t="s">
        <v>137</v>
      </c>
      <c r="E366" s="247" t="s">
        <v>1</v>
      </c>
      <c r="F366" s="248" t="s">
        <v>1944</v>
      </c>
      <c r="G366" s="246"/>
      <c r="H366" s="249">
        <v>0.5</v>
      </c>
      <c r="I366" s="250"/>
      <c r="J366" s="246"/>
      <c r="K366" s="246"/>
      <c r="L366" s="251"/>
      <c r="M366" s="252"/>
      <c r="N366" s="253"/>
      <c r="O366" s="253"/>
      <c r="P366" s="253"/>
      <c r="Q366" s="253"/>
      <c r="R366" s="253"/>
      <c r="S366" s="253"/>
      <c r="T366" s="254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5" t="s">
        <v>137</v>
      </c>
      <c r="AU366" s="255" t="s">
        <v>84</v>
      </c>
      <c r="AV366" s="14" t="s">
        <v>86</v>
      </c>
      <c r="AW366" s="14" t="s">
        <v>32</v>
      </c>
      <c r="AX366" s="14" t="s">
        <v>76</v>
      </c>
      <c r="AY366" s="255" t="s">
        <v>128</v>
      </c>
    </row>
    <row r="367" s="15" customFormat="1">
      <c r="A367" s="15"/>
      <c r="B367" s="256"/>
      <c r="C367" s="257"/>
      <c r="D367" s="236" t="s">
        <v>137</v>
      </c>
      <c r="E367" s="258" t="s">
        <v>1</v>
      </c>
      <c r="F367" s="259" t="s">
        <v>140</v>
      </c>
      <c r="G367" s="257"/>
      <c r="H367" s="260">
        <v>0.5</v>
      </c>
      <c r="I367" s="261"/>
      <c r="J367" s="257"/>
      <c r="K367" s="257"/>
      <c r="L367" s="262"/>
      <c r="M367" s="263"/>
      <c r="N367" s="264"/>
      <c r="O367" s="264"/>
      <c r="P367" s="264"/>
      <c r="Q367" s="264"/>
      <c r="R367" s="264"/>
      <c r="S367" s="264"/>
      <c r="T367" s="265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66" t="s">
        <v>137</v>
      </c>
      <c r="AU367" s="266" t="s">
        <v>84</v>
      </c>
      <c r="AV367" s="15" t="s">
        <v>135</v>
      </c>
      <c r="AW367" s="15" t="s">
        <v>32</v>
      </c>
      <c r="AX367" s="15" t="s">
        <v>84</v>
      </c>
      <c r="AY367" s="266" t="s">
        <v>128</v>
      </c>
    </row>
    <row r="368" s="12" customFormat="1" ht="25.92" customHeight="1">
      <c r="A368" s="12"/>
      <c r="B368" s="204"/>
      <c r="C368" s="205"/>
      <c r="D368" s="206" t="s">
        <v>75</v>
      </c>
      <c r="E368" s="207" t="s">
        <v>756</v>
      </c>
      <c r="F368" s="207" t="s">
        <v>1945</v>
      </c>
      <c r="G368" s="205"/>
      <c r="H368" s="205"/>
      <c r="I368" s="208"/>
      <c r="J368" s="209">
        <f>BK368</f>
        <v>0</v>
      </c>
      <c r="K368" s="205"/>
      <c r="L368" s="210"/>
      <c r="M368" s="211"/>
      <c r="N368" s="212"/>
      <c r="O368" s="212"/>
      <c r="P368" s="213">
        <f>P369</f>
        <v>0</v>
      </c>
      <c r="Q368" s="212"/>
      <c r="R368" s="213">
        <f>R369</f>
        <v>0</v>
      </c>
      <c r="S368" s="212"/>
      <c r="T368" s="214">
        <f>T369</f>
        <v>0</v>
      </c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R368" s="215" t="s">
        <v>84</v>
      </c>
      <c r="AT368" s="216" t="s">
        <v>75</v>
      </c>
      <c r="AU368" s="216" t="s">
        <v>76</v>
      </c>
      <c r="AY368" s="215" t="s">
        <v>128</v>
      </c>
      <c r="BK368" s="217">
        <f>BK369</f>
        <v>0</v>
      </c>
    </row>
    <row r="369" s="2" customFormat="1" ht="24.15" customHeight="1">
      <c r="A369" s="39"/>
      <c r="B369" s="40"/>
      <c r="C369" s="220" t="s">
        <v>745</v>
      </c>
      <c r="D369" s="220" t="s">
        <v>131</v>
      </c>
      <c r="E369" s="221" t="s">
        <v>1946</v>
      </c>
      <c r="F369" s="222" t="s">
        <v>1947</v>
      </c>
      <c r="G369" s="223" t="s">
        <v>282</v>
      </c>
      <c r="H369" s="224">
        <v>1247.1880000000001</v>
      </c>
      <c r="I369" s="225"/>
      <c r="J369" s="226">
        <f>ROUND(I369*H369,2)</f>
        <v>0</v>
      </c>
      <c r="K369" s="227"/>
      <c r="L369" s="45"/>
      <c r="M369" s="228" t="s">
        <v>1</v>
      </c>
      <c r="N369" s="229" t="s">
        <v>41</v>
      </c>
      <c r="O369" s="92"/>
      <c r="P369" s="230">
        <f>O369*H369</f>
        <v>0</v>
      </c>
      <c r="Q369" s="230">
        <v>0</v>
      </c>
      <c r="R369" s="230">
        <f>Q369*H369</f>
        <v>0</v>
      </c>
      <c r="S369" s="230">
        <v>0</v>
      </c>
      <c r="T369" s="231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32" t="s">
        <v>135</v>
      </c>
      <c r="AT369" s="232" t="s">
        <v>131</v>
      </c>
      <c r="AU369" s="232" t="s">
        <v>84</v>
      </c>
      <c r="AY369" s="18" t="s">
        <v>128</v>
      </c>
      <c r="BE369" s="233">
        <f>IF(N369="základní",J369,0)</f>
        <v>0</v>
      </c>
      <c r="BF369" s="233">
        <f>IF(N369="snížená",J369,0)</f>
        <v>0</v>
      </c>
      <c r="BG369" s="233">
        <f>IF(N369="zákl. přenesená",J369,0)</f>
        <v>0</v>
      </c>
      <c r="BH369" s="233">
        <f>IF(N369="sníž. přenesená",J369,0)</f>
        <v>0</v>
      </c>
      <c r="BI369" s="233">
        <f>IF(N369="nulová",J369,0)</f>
        <v>0</v>
      </c>
      <c r="BJ369" s="18" t="s">
        <v>84</v>
      </c>
      <c r="BK369" s="233">
        <f>ROUND(I369*H369,2)</f>
        <v>0</v>
      </c>
      <c r="BL369" s="18" t="s">
        <v>135</v>
      </c>
      <c r="BM369" s="232" t="s">
        <v>1948</v>
      </c>
    </row>
    <row r="370" s="12" customFormat="1" ht="25.92" customHeight="1">
      <c r="A370" s="12"/>
      <c r="B370" s="204"/>
      <c r="C370" s="205"/>
      <c r="D370" s="206" t="s">
        <v>75</v>
      </c>
      <c r="E370" s="207" t="s">
        <v>1949</v>
      </c>
      <c r="F370" s="207" t="s">
        <v>1950</v>
      </c>
      <c r="G370" s="205"/>
      <c r="H370" s="205"/>
      <c r="I370" s="208"/>
      <c r="J370" s="209">
        <f>BK370</f>
        <v>0</v>
      </c>
      <c r="K370" s="205"/>
      <c r="L370" s="210"/>
      <c r="M370" s="211"/>
      <c r="N370" s="212"/>
      <c r="O370" s="212"/>
      <c r="P370" s="213">
        <f>SUM(P371:P375)</f>
        <v>0</v>
      </c>
      <c r="Q370" s="212"/>
      <c r="R370" s="213">
        <f>SUM(R371:R375)</f>
        <v>0</v>
      </c>
      <c r="S370" s="212"/>
      <c r="T370" s="214">
        <f>SUM(T371:T375)</f>
        <v>0</v>
      </c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R370" s="215" t="s">
        <v>84</v>
      </c>
      <c r="AT370" s="216" t="s">
        <v>75</v>
      </c>
      <c r="AU370" s="216" t="s">
        <v>76</v>
      </c>
      <c r="AY370" s="215" t="s">
        <v>128</v>
      </c>
      <c r="BK370" s="217">
        <f>SUM(BK371:BK375)</f>
        <v>0</v>
      </c>
    </row>
    <row r="371" s="2" customFormat="1" ht="16.5" customHeight="1">
      <c r="A371" s="39"/>
      <c r="B371" s="40"/>
      <c r="C371" s="220" t="s">
        <v>751</v>
      </c>
      <c r="D371" s="220" t="s">
        <v>131</v>
      </c>
      <c r="E371" s="221" t="s">
        <v>1951</v>
      </c>
      <c r="F371" s="222" t="s">
        <v>1952</v>
      </c>
      <c r="G371" s="223" t="s">
        <v>282</v>
      </c>
      <c r="H371" s="224">
        <v>160.39099999999999</v>
      </c>
      <c r="I371" s="225"/>
      <c r="J371" s="226">
        <f>ROUND(I371*H371,2)</f>
        <v>0</v>
      </c>
      <c r="K371" s="227"/>
      <c r="L371" s="45"/>
      <c r="M371" s="228" t="s">
        <v>1</v>
      </c>
      <c r="N371" s="229" t="s">
        <v>41</v>
      </c>
      <c r="O371" s="92"/>
      <c r="P371" s="230">
        <f>O371*H371</f>
        <v>0</v>
      </c>
      <c r="Q371" s="230">
        <v>0</v>
      </c>
      <c r="R371" s="230">
        <f>Q371*H371</f>
        <v>0</v>
      </c>
      <c r="S371" s="230">
        <v>0</v>
      </c>
      <c r="T371" s="231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32" t="s">
        <v>135</v>
      </c>
      <c r="AT371" s="232" t="s">
        <v>131</v>
      </c>
      <c r="AU371" s="232" t="s">
        <v>84</v>
      </c>
      <c r="AY371" s="18" t="s">
        <v>128</v>
      </c>
      <c r="BE371" s="233">
        <f>IF(N371="základní",J371,0)</f>
        <v>0</v>
      </c>
      <c r="BF371" s="233">
        <f>IF(N371="snížená",J371,0)</f>
        <v>0</v>
      </c>
      <c r="BG371" s="233">
        <f>IF(N371="zákl. přenesená",J371,0)</f>
        <v>0</v>
      </c>
      <c r="BH371" s="233">
        <f>IF(N371="sníž. přenesená",J371,0)</f>
        <v>0</v>
      </c>
      <c r="BI371" s="233">
        <f>IF(N371="nulová",J371,0)</f>
        <v>0</v>
      </c>
      <c r="BJ371" s="18" t="s">
        <v>84</v>
      </c>
      <c r="BK371" s="233">
        <f>ROUND(I371*H371,2)</f>
        <v>0</v>
      </c>
      <c r="BL371" s="18" t="s">
        <v>135</v>
      </c>
      <c r="BM371" s="232" t="s">
        <v>1953</v>
      </c>
    </row>
    <row r="372" s="2" customFormat="1" ht="24.15" customHeight="1">
      <c r="A372" s="39"/>
      <c r="B372" s="40"/>
      <c r="C372" s="220" t="s">
        <v>756</v>
      </c>
      <c r="D372" s="220" t="s">
        <v>131</v>
      </c>
      <c r="E372" s="221" t="s">
        <v>1954</v>
      </c>
      <c r="F372" s="222" t="s">
        <v>1955</v>
      </c>
      <c r="G372" s="223" t="s">
        <v>282</v>
      </c>
      <c r="H372" s="224">
        <v>9.1799999999999997</v>
      </c>
      <c r="I372" s="225"/>
      <c r="J372" s="226">
        <f>ROUND(I372*H372,2)</f>
        <v>0</v>
      </c>
      <c r="K372" s="227"/>
      <c r="L372" s="45"/>
      <c r="M372" s="228" t="s">
        <v>1</v>
      </c>
      <c r="N372" s="229" t="s">
        <v>41</v>
      </c>
      <c r="O372" s="92"/>
      <c r="P372" s="230">
        <f>O372*H372</f>
        <v>0</v>
      </c>
      <c r="Q372" s="230">
        <v>0</v>
      </c>
      <c r="R372" s="230">
        <f>Q372*H372</f>
        <v>0</v>
      </c>
      <c r="S372" s="230">
        <v>0</v>
      </c>
      <c r="T372" s="231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32" t="s">
        <v>135</v>
      </c>
      <c r="AT372" s="232" t="s">
        <v>131</v>
      </c>
      <c r="AU372" s="232" t="s">
        <v>84</v>
      </c>
      <c r="AY372" s="18" t="s">
        <v>128</v>
      </c>
      <c r="BE372" s="233">
        <f>IF(N372="základní",J372,0)</f>
        <v>0</v>
      </c>
      <c r="BF372" s="233">
        <f>IF(N372="snížená",J372,0)</f>
        <v>0</v>
      </c>
      <c r="BG372" s="233">
        <f>IF(N372="zákl. přenesená",J372,0)</f>
        <v>0</v>
      </c>
      <c r="BH372" s="233">
        <f>IF(N372="sníž. přenesená",J372,0)</f>
        <v>0</v>
      </c>
      <c r="BI372" s="233">
        <f>IF(N372="nulová",J372,0)</f>
        <v>0</v>
      </c>
      <c r="BJ372" s="18" t="s">
        <v>84</v>
      </c>
      <c r="BK372" s="233">
        <f>ROUND(I372*H372,2)</f>
        <v>0</v>
      </c>
      <c r="BL372" s="18" t="s">
        <v>135</v>
      </c>
      <c r="BM372" s="232" t="s">
        <v>1956</v>
      </c>
    </row>
    <row r="373" s="2" customFormat="1" ht="37.8" customHeight="1">
      <c r="A373" s="39"/>
      <c r="B373" s="40"/>
      <c r="C373" s="220" t="s">
        <v>468</v>
      </c>
      <c r="D373" s="220" t="s">
        <v>131</v>
      </c>
      <c r="E373" s="221" t="s">
        <v>1957</v>
      </c>
      <c r="F373" s="222" t="s">
        <v>1958</v>
      </c>
      <c r="G373" s="223" t="s">
        <v>282</v>
      </c>
      <c r="H373" s="224">
        <v>39.753999999999998</v>
      </c>
      <c r="I373" s="225"/>
      <c r="J373" s="226">
        <f>ROUND(I373*H373,2)</f>
        <v>0</v>
      </c>
      <c r="K373" s="227"/>
      <c r="L373" s="45"/>
      <c r="M373" s="228" t="s">
        <v>1</v>
      </c>
      <c r="N373" s="229" t="s">
        <v>41</v>
      </c>
      <c r="O373" s="92"/>
      <c r="P373" s="230">
        <f>O373*H373</f>
        <v>0</v>
      </c>
      <c r="Q373" s="230">
        <v>0</v>
      </c>
      <c r="R373" s="230">
        <f>Q373*H373</f>
        <v>0</v>
      </c>
      <c r="S373" s="230">
        <v>0</v>
      </c>
      <c r="T373" s="231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32" t="s">
        <v>135</v>
      </c>
      <c r="AT373" s="232" t="s">
        <v>131</v>
      </c>
      <c r="AU373" s="232" t="s">
        <v>84</v>
      </c>
      <c r="AY373" s="18" t="s">
        <v>128</v>
      </c>
      <c r="BE373" s="233">
        <f>IF(N373="základní",J373,0)</f>
        <v>0</v>
      </c>
      <c r="BF373" s="233">
        <f>IF(N373="snížená",J373,0)</f>
        <v>0</v>
      </c>
      <c r="BG373" s="233">
        <f>IF(N373="zákl. přenesená",J373,0)</f>
        <v>0</v>
      </c>
      <c r="BH373" s="233">
        <f>IF(N373="sníž. přenesená",J373,0)</f>
        <v>0</v>
      </c>
      <c r="BI373" s="233">
        <f>IF(N373="nulová",J373,0)</f>
        <v>0</v>
      </c>
      <c r="BJ373" s="18" t="s">
        <v>84</v>
      </c>
      <c r="BK373" s="233">
        <f>ROUND(I373*H373,2)</f>
        <v>0</v>
      </c>
      <c r="BL373" s="18" t="s">
        <v>135</v>
      </c>
      <c r="BM373" s="232" t="s">
        <v>1198</v>
      </c>
    </row>
    <row r="374" s="2" customFormat="1" ht="33" customHeight="1">
      <c r="A374" s="39"/>
      <c r="B374" s="40"/>
      <c r="C374" s="220" t="s">
        <v>763</v>
      </c>
      <c r="D374" s="220" t="s">
        <v>131</v>
      </c>
      <c r="E374" s="221" t="s">
        <v>1959</v>
      </c>
      <c r="F374" s="222" t="s">
        <v>1960</v>
      </c>
      <c r="G374" s="223" t="s">
        <v>282</v>
      </c>
      <c r="H374" s="224">
        <v>209.32499999999999</v>
      </c>
      <c r="I374" s="225"/>
      <c r="J374" s="226">
        <f>ROUND(I374*H374,2)</f>
        <v>0</v>
      </c>
      <c r="K374" s="227"/>
      <c r="L374" s="45"/>
      <c r="M374" s="228" t="s">
        <v>1</v>
      </c>
      <c r="N374" s="229" t="s">
        <v>41</v>
      </c>
      <c r="O374" s="92"/>
      <c r="P374" s="230">
        <f>O374*H374</f>
        <v>0</v>
      </c>
      <c r="Q374" s="230">
        <v>0</v>
      </c>
      <c r="R374" s="230">
        <f>Q374*H374</f>
        <v>0</v>
      </c>
      <c r="S374" s="230">
        <v>0</v>
      </c>
      <c r="T374" s="231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32" t="s">
        <v>135</v>
      </c>
      <c r="AT374" s="232" t="s">
        <v>131</v>
      </c>
      <c r="AU374" s="232" t="s">
        <v>84</v>
      </c>
      <c r="AY374" s="18" t="s">
        <v>128</v>
      </c>
      <c r="BE374" s="233">
        <f>IF(N374="základní",J374,0)</f>
        <v>0</v>
      </c>
      <c r="BF374" s="233">
        <f>IF(N374="snížená",J374,0)</f>
        <v>0</v>
      </c>
      <c r="BG374" s="233">
        <f>IF(N374="zákl. přenesená",J374,0)</f>
        <v>0</v>
      </c>
      <c r="BH374" s="233">
        <f>IF(N374="sníž. přenesená",J374,0)</f>
        <v>0</v>
      </c>
      <c r="BI374" s="233">
        <f>IF(N374="nulová",J374,0)</f>
        <v>0</v>
      </c>
      <c r="BJ374" s="18" t="s">
        <v>84</v>
      </c>
      <c r="BK374" s="233">
        <f>ROUND(I374*H374,2)</f>
        <v>0</v>
      </c>
      <c r="BL374" s="18" t="s">
        <v>135</v>
      </c>
      <c r="BM374" s="232" t="s">
        <v>1961</v>
      </c>
    </row>
    <row r="375" s="2" customFormat="1" ht="33" customHeight="1">
      <c r="A375" s="39"/>
      <c r="B375" s="40"/>
      <c r="C375" s="220" t="s">
        <v>767</v>
      </c>
      <c r="D375" s="220" t="s">
        <v>131</v>
      </c>
      <c r="E375" s="221" t="s">
        <v>1962</v>
      </c>
      <c r="F375" s="222" t="s">
        <v>1963</v>
      </c>
      <c r="G375" s="223" t="s">
        <v>282</v>
      </c>
      <c r="H375" s="224">
        <v>1883.925</v>
      </c>
      <c r="I375" s="225"/>
      <c r="J375" s="226">
        <f>ROUND(I375*H375,2)</f>
        <v>0</v>
      </c>
      <c r="K375" s="227"/>
      <c r="L375" s="45"/>
      <c r="M375" s="228" t="s">
        <v>1</v>
      </c>
      <c r="N375" s="229" t="s">
        <v>41</v>
      </c>
      <c r="O375" s="92"/>
      <c r="P375" s="230">
        <f>O375*H375</f>
        <v>0</v>
      </c>
      <c r="Q375" s="230">
        <v>0</v>
      </c>
      <c r="R375" s="230">
        <f>Q375*H375</f>
        <v>0</v>
      </c>
      <c r="S375" s="230">
        <v>0</v>
      </c>
      <c r="T375" s="231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32" t="s">
        <v>135</v>
      </c>
      <c r="AT375" s="232" t="s">
        <v>131</v>
      </c>
      <c r="AU375" s="232" t="s">
        <v>84</v>
      </c>
      <c r="AY375" s="18" t="s">
        <v>128</v>
      </c>
      <c r="BE375" s="233">
        <f>IF(N375="základní",J375,0)</f>
        <v>0</v>
      </c>
      <c r="BF375" s="233">
        <f>IF(N375="snížená",J375,0)</f>
        <v>0</v>
      </c>
      <c r="BG375" s="233">
        <f>IF(N375="zákl. přenesená",J375,0)</f>
        <v>0</v>
      </c>
      <c r="BH375" s="233">
        <f>IF(N375="sníž. přenesená",J375,0)</f>
        <v>0</v>
      </c>
      <c r="BI375" s="233">
        <f>IF(N375="nulová",J375,0)</f>
        <v>0</v>
      </c>
      <c r="BJ375" s="18" t="s">
        <v>84</v>
      </c>
      <c r="BK375" s="233">
        <f>ROUND(I375*H375,2)</f>
        <v>0</v>
      </c>
      <c r="BL375" s="18" t="s">
        <v>135</v>
      </c>
      <c r="BM375" s="232" t="s">
        <v>1964</v>
      </c>
    </row>
    <row r="376" s="12" customFormat="1" ht="25.92" customHeight="1">
      <c r="A376" s="12"/>
      <c r="B376" s="204"/>
      <c r="C376" s="205"/>
      <c r="D376" s="206" t="s">
        <v>75</v>
      </c>
      <c r="E376" s="207" t="s">
        <v>1965</v>
      </c>
      <c r="F376" s="207" t="s">
        <v>1965</v>
      </c>
      <c r="G376" s="205"/>
      <c r="H376" s="205"/>
      <c r="I376" s="208"/>
      <c r="J376" s="209">
        <f>BK376</f>
        <v>0</v>
      </c>
      <c r="K376" s="205"/>
      <c r="L376" s="210"/>
      <c r="M376" s="297"/>
      <c r="N376" s="298"/>
      <c r="O376" s="298"/>
      <c r="P376" s="299">
        <v>0</v>
      </c>
      <c r="Q376" s="298"/>
      <c r="R376" s="299">
        <v>0</v>
      </c>
      <c r="S376" s="298"/>
      <c r="T376" s="300">
        <v>0</v>
      </c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R376" s="215" t="s">
        <v>84</v>
      </c>
      <c r="AT376" s="216" t="s">
        <v>75</v>
      </c>
      <c r="AU376" s="216" t="s">
        <v>76</v>
      </c>
      <c r="AY376" s="215" t="s">
        <v>128</v>
      </c>
      <c r="BK376" s="217">
        <v>0</v>
      </c>
    </row>
    <row r="377" s="2" customFormat="1" ht="6.96" customHeight="1">
      <c r="A377" s="39"/>
      <c r="B377" s="67"/>
      <c r="C377" s="68"/>
      <c r="D377" s="68"/>
      <c r="E377" s="68"/>
      <c r="F377" s="68"/>
      <c r="G377" s="68"/>
      <c r="H377" s="68"/>
      <c r="I377" s="68"/>
      <c r="J377" s="68"/>
      <c r="K377" s="68"/>
      <c r="L377" s="45"/>
      <c r="M377" s="39"/>
      <c r="O377" s="39"/>
      <c r="P377" s="39"/>
      <c r="Q377" s="39"/>
      <c r="R377" s="39"/>
      <c r="S377" s="39"/>
      <c r="T377" s="39"/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</row>
  </sheetData>
  <sheetProtection sheet="1" autoFilter="0" formatColumns="0" formatRows="0" objects="1" scenarios="1" spinCount="100000" saltValue="ljqMRYSvyIxHnFHaRuU/yQmaQSzB5bbSK60uBL+Xo+vaDYhNyyRpBY37V01r7ynW+9evj/Tlckdge8FYov9QrQ==" hashValue="st/QewQ30BdEBniWnNZA4t/rrYL4cNpaEYziJRBYLPlmjCdS1My7N23dvgciFEPflm8xVanTAqdAyRLITwSaSg==" algorithmName="SHA-512" password="CA9C"/>
  <autoFilter ref="C129:K376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DESKTOP-GTLMSBH\Admin</dc:creator>
  <cp:lastModifiedBy>DESKTOP-GTLMSBH\Admin</cp:lastModifiedBy>
  <dcterms:created xsi:type="dcterms:W3CDTF">2024-06-24T13:16:01Z</dcterms:created>
  <dcterms:modified xsi:type="dcterms:W3CDTF">2024-06-24T13:16:17Z</dcterms:modified>
</cp:coreProperties>
</file>